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1449a987f4c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pacity Calculator" sheetId="1" r:id="R56dd8cd50c0d4d0c"/>
    <x:sheet xmlns:r="http://schemas.openxmlformats.org/officeDocument/2006/relationships" name="Method Guide" sheetId="2" r:id="Rc6f1aa003b69439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%"/>
    <x:numFmt numFmtId="201" formatCode="#,##0.00"/>
  </x:numFmts>
  <x:fonts count="15">
    <x:font>
      <x:sz val="11"/>
      <x:name val="Carlito"/>
    </x:font>
    <x:font>
      <x:b/>
      <x:sz val="20"/>
      <x:color rgb="FFFFFFFF"/>
      <x:name val="Arial"/>
    </x:font>
    <x:font>
      <x:i/>
      <x:sz val="10"/>
      <x:color rgb="FF333333"/>
      <x:name val="Arial"/>
    </x:font>
    <x:font>
      <x:b/>
      <x:sz val="9"/>
      <x:color rgb="FFFFFFFF"/>
      <x:name val="Arial"/>
    </x:font>
    <x:font>
      <x:sz val="9"/>
      <x:color rgb="FF222222"/>
      <x:name val="Arial"/>
    </x:font>
    <x:font>
      <x:sz val="9"/>
      <x:color rgb="FF1F3A5F"/>
      <x:name val="Arial"/>
    </x:font>
    <x:font>
      <x:b/>
      <x:sz val="9"/>
      <x:color rgb="FF1F5B2E"/>
      <x:name val="Arial"/>
    </x:font>
    <x:font>
      <x:sz val="9"/>
      <x:color rgb="FF333333"/>
      <x:name val="Arial"/>
    </x:font>
    <x:font>
      <x:b/>
      <x:sz val="19"/>
      <x:color rgb="FFFFFFFF"/>
      <x:name val="Arial"/>
    </x:font>
    <x:font>
      <x:b/>
      <x:sz val="10"/>
      <x:color rgb="FFFFFFFF"/>
      <x:name val="Arial"/>
    </x:font>
    <x:font>
      <x:sz val="10"/>
      <x:color rgb="FF222222"/>
      <x:name val="Arial"/>
    </x:font>
    <x:font>
      <x:b/>
      <x:sz val="10"/>
      <x:color rgb="FF222222"/>
      <x:name val="Arial"/>
    </x:font>
    <x:font>
      <x:b/>
      <x:sz val="12"/>
      <x:color rgb="FF1F3A5F"/>
      <x:name val="Arial"/>
    </x:font>
    <x:font>
      <x:b/>
      <x:sz val="10"/>
      <x:color rgb="FF1F3A5F"/>
      <x:name val="Arial"/>
    </x:font>
    <x:font>
      <x:b/>
      <x:sz val="10"/>
      <x:color rgb="FF7A5A00"/>
      <x:name val="Arial"/>
    </x:font>
  </x:fonts>
  <x:fills count="10">
    <x:fill>
      <x:patternFill patternType="none"/>
    </x:fill>
    <x:fill>
      <x:patternFill patternType="gray125"/>
    </x:fill>
    <x:fill>
      <x:patternFill patternType="solid">
        <x:fgColor rgb="FF232323"/>
      </x:patternFill>
    </x:fill>
    <x:fill>
      <x:patternFill patternType="solid">
        <x:fgColor rgb="FFF7F4EA"/>
      </x:patternFill>
    </x:fill>
    <x:fill>
      <x:patternFill patternType="solid">
        <x:fgColor rgb="FF7E7E7E"/>
      </x:patternFill>
    </x:fill>
    <x:fill>
      <x:patternFill patternType="solid">
        <x:fgColor rgb="FFFFF7D6"/>
      </x:patternFill>
    </x:fill>
    <x:fill>
      <x:patternFill patternType="solid">
        <x:fgColor rgb="FFEAF2F8"/>
      </x:patternFill>
    </x:fill>
    <x:fill>
      <x:patternFill patternType="solid">
        <x:fgColor rgb="FFE8F3E8"/>
      </x:patternFill>
    </x:fill>
    <x:fill>
      <x:patternFill patternType="solid">
        <x:fgColor rgb="FFFFFFFF"/>
      </x:patternFill>
    </x:fill>
    <x:fill>
      <x:patternFill patternType="solid">
        <x:fgColor rgb="FFFFF2CC"/>
      </x:patternFill>
    </x:fill>
  </x:fills>
  <x:borders count="53">
    <x:border/>
    <x:border>
      <x:left style="thin">
        <x:color rgb="FF555555"/>
      </x:left>
      <x:top style="thin">
        <x:color rgb="FF555555"/>
      </x:top>
      <x:bottom style="thin">
        <x:color rgb="FF555555"/>
      </x:bottom>
    </x:border>
    <x:border>
      <x:top style="thin">
        <x:color rgb="FF555555"/>
      </x:top>
      <x:bottom style="thin">
        <x:color rgb="FF555555"/>
      </x:bottom>
    </x:border>
    <x:border>
      <x:right style="thin">
        <x:color rgb="FF555555"/>
      </x:right>
      <x:top style="thin">
        <x:color rgb="FF555555"/>
      </x:top>
      <x:bottom style="thin">
        <x:color rgb="FF555555"/>
      </x:bottom>
    </x:border>
    <x:border>
      <x:right style="thin">
        <x:color rgb="FFE7E0C4"/>
      </x:right>
      <x:bottom style="thin">
        <x:color rgb="FFE7E0C4"/>
      </x:bottom>
    </x:border>
    <x:border>
      <x:left style="thin">
        <x:color rgb="FFE7E0C4"/>
      </x:left>
      <x:right style="thin">
        <x:color rgb="FFE7E0C4"/>
      </x:right>
      <x:bottom style="thin">
        <x:color rgb="FFE7E0C4"/>
      </x:bottom>
    </x:border>
    <x:border>
      <x:left style="thin">
        <x:color rgb="FFE7E0C4"/>
      </x:left>
      <x:bottom style="thin">
        <x:color rgb="FFE7E0C4"/>
      </x:bottom>
    </x:border>
    <x:border>
      <x:right style="thin">
        <x:color rgb="FFE7E0C4"/>
      </x:right>
      <x:top style="thin">
        <x:color rgb="FFE7E0C4"/>
      </x:top>
      <x:bottom style="thin">
        <x:color rgb="FFE7E0C4"/>
      </x:bottom>
    </x:border>
    <x:border>
      <x:left style="thin">
        <x:color rgb="FFE7E0C4"/>
      </x:left>
      <x:right style="thin">
        <x:color rgb="FFE7E0C4"/>
      </x:right>
      <x:top style="thin">
        <x:color rgb="FFE7E0C4"/>
      </x:top>
      <x:bottom style="thin">
        <x:color rgb="FFE7E0C4"/>
      </x:bottom>
    </x:border>
    <x:border>
      <x:left style="thin">
        <x:color rgb="FFE7E0C4"/>
      </x:left>
      <x:top style="thin">
        <x:color rgb="FFE7E0C4"/>
      </x:top>
      <x:bottom style="thin">
        <x:color rgb="FFE7E0C4"/>
      </x:bottom>
    </x:border>
    <x:border>
      <x:right style="thin">
        <x:color rgb="FFE7E0C4"/>
      </x:right>
      <x:top style="thin">
        <x:color rgb="FFE7E0C4"/>
      </x:top>
    </x:border>
    <x:border>
      <x:left style="thin">
        <x:color rgb="FFE7E0C4"/>
      </x:left>
      <x:right style="thin">
        <x:color rgb="FFE7E0C4"/>
      </x:right>
      <x:top style="thin">
        <x:color rgb="FFE7E0C4"/>
      </x:top>
    </x:border>
    <x:border>
      <x:left style="thin">
        <x:color rgb="FFE7E0C4"/>
      </x:left>
      <x:top style="thin">
        <x:color rgb="FFE7E0C4"/>
      </x:top>
    </x:border>
    <x:border>
      <x:right style="thin">
        <x:color rgb="FFCFDCE8"/>
      </x:right>
      <x:bottom style="thin">
        <x:color rgb="FFCFDCE8"/>
      </x:bottom>
    </x:border>
    <x:border>
      <x:left style="thin">
        <x:color rgb="FFCFDCE8"/>
      </x:left>
      <x:right style="thin">
        <x:color rgb="FFCFDCE8"/>
      </x:right>
      <x:bottom style="thin">
        <x:color rgb="FFCFDCE8"/>
      </x:bottom>
    </x:border>
    <x:border>
      <x:left style="thin">
        <x:color rgb="FFCFDCE8"/>
      </x:left>
      <x:bottom style="thin">
        <x:color rgb="FFCFDCE8"/>
      </x:bottom>
    </x:border>
    <x:border>
      <x:right style="thin">
        <x:color rgb="FFCFDCE8"/>
      </x:right>
      <x:top style="thin">
        <x:color rgb="FFCFDCE8"/>
      </x:top>
      <x:bottom style="thin">
        <x:color rgb="FFCFDCE8"/>
      </x:bottom>
    </x:border>
    <x:border>
      <x:left style="thin">
        <x:color rgb="FFCFDCE8"/>
      </x:left>
      <x:right style="thin">
        <x:color rgb="FFCFDCE8"/>
      </x:right>
      <x:top style="thin">
        <x:color rgb="FFCFDCE8"/>
      </x:top>
      <x:bottom style="thin">
        <x:color rgb="FFCFDCE8"/>
      </x:bottom>
    </x:border>
    <x:border>
      <x:left style="thin">
        <x:color rgb="FFCFDCE8"/>
      </x:left>
      <x:top style="thin">
        <x:color rgb="FFCFDCE8"/>
      </x:top>
      <x:bottom style="thin">
        <x:color rgb="FFCFDCE8"/>
      </x:bottom>
    </x:border>
    <x:border>
      <x:right style="thin">
        <x:color rgb="FFCFDCE8"/>
      </x:right>
      <x:top style="thin">
        <x:color rgb="FFCFDCE8"/>
      </x:top>
    </x:border>
    <x:border>
      <x:left style="thin">
        <x:color rgb="FFCFDCE8"/>
      </x:left>
      <x:right style="thin">
        <x:color rgb="FFCFDCE8"/>
      </x:right>
      <x:top style="thin">
        <x:color rgb="FFCFDCE8"/>
      </x:top>
    </x:border>
    <x:border>
      <x:left style="thin">
        <x:color rgb="FFCFDCE8"/>
      </x:left>
      <x:top style="thin">
        <x:color rgb="FFCFDCE8"/>
      </x:top>
    </x:border>
    <x:border>
      <x:right style="thin">
        <x:color rgb="FFC8DDC9"/>
      </x:right>
      <x:bottom style="thin">
        <x:color rgb="FFC8DDC9"/>
      </x:bottom>
    </x:border>
    <x:border>
      <x:left style="thin">
        <x:color rgb="FFC8DDC9"/>
      </x:left>
      <x:bottom style="thin">
        <x:color rgb="FFC8DDC9"/>
      </x:bottom>
    </x:border>
    <x:border>
      <x:right style="thin">
        <x:color rgb="FFC8DDC9"/>
      </x:right>
      <x:top style="thin">
        <x:color rgb="FFC8DDC9"/>
      </x:top>
      <x:bottom style="thin">
        <x:color rgb="FFC8DDC9"/>
      </x:bottom>
    </x:border>
    <x:border>
      <x:left style="thin">
        <x:color rgb="FFC8DDC9"/>
      </x:left>
      <x:top style="thin">
        <x:color rgb="FFC8DDC9"/>
      </x:top>
      <x:bottom style="thin">
        <x:color rgb="FFC8DDC9"/>
      </x:bottom>
    </x:border>
    <x:border>
      <x:right style="thin">
        <x:color rgb="FFC8DDC9"/>
      </x:right>
      <x:top style="thin">
        <x:color rgb="FFC8DDC9"/>
      </x:top>
    </x:border>
    <x:border>
      <x:left style="thin">
        <x:color rgb="FFC8DDC9"/>
      </x:left>
      <x:top style="thin">
        <x:color rgb="FFC8DDC9"/>
      </x:top>
    </x:border>
    <x:border>
      <x:left style="thin">
        <x:color rgb="FFA7A7A7"/>
      </x:left>
      <x:top style="thin">
        <x:color rgb="FFA7A7A7"/>
      </x:top>
      <x:bottom style="thin">
        <x:color rgb="FF555555"/>
      </x:bottom>
    </x:border>
    <x:border>
      <x:top style="thin">
        <x:color rgb="FFA7A7A7"/>
      </x:top>
      <x:bottom style="thin">
        <x:color rgb="FF555555"/>
      </x:bottom>
    </x:border>
    <x:border>
      <x:right style="thin">
        <x:color rgb="FFA7A7A7"/>
      </x:right>
      <x:top style="thin">
        <x:color rgb="FFA7A7A7"/>
      </x:top>
      <x:bottom style="thin">
        <x:color rgb="FF555555"/>
      </x:bottom>
    </x:border>
    <x:border>
      <x:left style="thin">
        <x:color rgb="FFA7A7A7"/>
      </x:left>
      <x:right style="thin">
        <x:color rgb="FFE7E0C4"/>
      </x:right>
      <x:bottom style="thin">
        <x:color rgb="FFE7E0C4"/>
      </x:bottom>
    </x:border>
    <x:border>
      <x:right style="thin">
        <x:color rgb="FFA7A7A7"/>
      </x:right>
    </x:border>
    <x:border>
      <x:left style="thin">
        <x:color rgb="FFA7A7A7"/>
      </x:left>
      <x:right style="thin">
        <x:color rgb="FFE7E0C4"/>
      </x:right>
      <x:top style="thin">
        <x:color rgb="FFE7E0C4"/>
      </x:top>
      <x:bottom style="thin">
        <x:color rgb="FFE7E0C4"/>
      </x:bottom>
    </x:border>
    <x:border>
      <x:left style="thin">
        <x:color rgb="FFA7A7A7"/>
      </x:left>
      <x:right style="thin">
        <x:color rgb="FFE7E0C4"/>
      </x:right>
      <x:top style="thin">
        <x:color rgb="FFE7E0C4"/>
      </x:top>
      <x:bottom style="thin">
        <x:color rgb="FFA7A7A7"/>
      </x:bottom>
    </x:border>
    <x:border>
      <x:left style="thin">
        <x:color rgb="FFE7E0C4"/>
      </x:left>
      <x:right style="thin">
        <x:color rgb="FFE7E0C4"/>
      </x:right>
      <x:top style="thin">
        <x:color rgb="FFE7E0C4"/>
      </x:top>
      <x:bottom style="thin">
        <x:color rgb="FFA7A7A7"/>
      </x:bottom>
    </x:border>
    <x:border>
      <x:left style="thin">
        <x:color rgb="FFE7E0C4"/>
      </x:left>
      <x:top style="thin">
        <x:color rgb="FFE7E0C4"/>
      </x:top>
      <x:bottom style="thin">
        <x:color rgb="FFA7A7A7"/>
      </x:bottom>
    </x:border>
    <x:border>
      <x:right style="thin">
        <x:color rgb="FFCFDCE8"/>
      </x:right>
      <x:top style="thin">
        <x:color rgb="FFCFDCE8"/>
      </x:top>
      <x:bottom style="thin">
        <x:color rgb="FFA7A7A7"/>
      </x:bottom>
    </x:border>
    <x:border>
      <x:left style="thin">
        <x:color rgb="FFCFDCE8"/>
      </x:left>
      <x:right style="thin">
        <x:color rgb="FFCFDCE8"/>
      </x:right>
      <x:top style="thin">
        <x:color rgb="FFCFDCE8"/>
      </x:top>
      <x:bottom style="thin">
        <x:color rgb="FFA7A7A7"/>
      </x:bottom>
    </x:border>
    <x:border>
      <x:left style="thin">
        <x:color rgb="FFCFDCE8"/>
      </x:left>
      <x:top style="thin">
        <x:color rgb="FFCFDCE8"/>
      </x:top>
      <x:bottom style="thin">
        <x:color rgb="FFA7A7A7"/>
      </x:bottom>
    </x:border>
    <x:border>
      <x:right style="thin">
        <x:color rgb="FFC8DDC9"/>
      </x:right>
      <x:top style="thin">
        <x:color rgb="FFC8DDC9"/>
      </x:top>
      <x:bottom style="thin">
        <x:color rgb="FFA7A7A7"/>
      </x:bottom>
    </x:border>
    <x:border>
      <x:left style="thin">
        <x:color rgb="FFC8DDC9"/>
      </x:left>
      <x:top style="thin">
        <x:color rgb="FFC8DDC9"/>
      </x:top>
      <x:bottom style="thin">
        <x:color rgb="FFA7A7A7"/>
      </x:bottom>
    </x:border>
    <x:border>
      <x:right style="thin">
        <x:color rgb="FFA7A7A7"/>
      </x:right>
      <x:bottom style="thin">
        <x:color rgb="FFA7A7A7"/>
      </x:bottom>
    </x:border>
    <x:border>
      <x:left style="thin">
        <x:color rgb="FFD7D7D7"/>
      </x:left>
      <x:right style="thin">
        <x:color rgb="FFD7D7D7"/>
      </x:right>
      <x:top style="thin">
        <x:color rgb="FFD7D7D7"/>
      </x:top>
      <x:bottom style="thin">
        <x:color rgb="FFD7D7D7"/>
      </x:bottom>
    </x:border>
    <x:border>
      <x:right style="thin">
        <x:color rgb="FFE1E1E1"/>
      </x:right>
      <x:bottom style="thin">
        <x:color rgb="FFE1E1E1"/>
      </x:bottom>
    </x:border>
    <x:border>
      <x:left style="thin">
        <x:color rgb="FFE1E1E1"/>
      </x:left>
      <x:right style="thin">
        <x:color rgb="FFE1E1E1"/>
      </x:right>
      <x:bottom style="thin">
        <x:color rgb="FFE1E1E1"/>
      </x:bottom>
    </x:border>
    <x:border>
      <x:left style="thin">
        <x:color rgb="FFE1E1E1"/>
      </x:left>
      <x:bottom style="thin">
        <x:color rgb="FFE1E1E1"/>
      </x:bottom>
    </x:border>
    <x:border>
      <x:right style="thin">
        <x:color rgb="FFE1E1E1"/>
      </x:right>
      <x:top style="thin">
        <x:color rgb="FFE1E1E1"/>
      </x:top>
      <x:bottom style="thin">
        <x:color rgb="FFE1E1E1"/>
      </x:bottom>
    </x:border>
    <x:border>
      <x:left style="thin">
        <x:color rgb="FFE1E1E1"/>
      </x:left>
      <x:right style="thin">
        <x:color rgb="FFE1E1E1"/>
      </x:right>
      <x:top style="thin">
        <x:color rgb="FFE1E1E1"/>
      </x:top>
      <x:bottom style="thin">
        <x:color rgb="FFE1E1E1"/>
      </x:bottom>
    </x:border>
    <x:border>
      <x:left style="thin">
        <x:color rgb="FFE1E1E1"/>
      </x:left>
      <x:top style="thin">
        <x:color rgb="FFE1E1E1"/>
      </x:top>
      <x:bottom style="thin">
        <x:color rgb="FFE1E1E1"/>
      </x:bottom>
    </x:border>
    <x:border>
      <x:right style="thin">
        <x:color rgb="FFE1E1E1"/>
      </x:right>
      <x:top style="thin">
        <x:color rgb="FFE1E1E1"/>
      </x:top>
    </x:border>
    <x:border>
      <x:left style="thin">
        <x:color rgb="FFE1E1E1"/>
      </x:left>
      <x:right style="thin">
        <x:color rgb="FFE1E1E1"/>
      </x:right>
      <x:top style="thin">
        <x:color rgb="FFE1E1E1"/>
      </x:top>
    </x:border>
    <x:border>
      <x:left style="thin">
        <x:color rgb="FFE1E1E1"/>
      </x:left>
      <x:top style="thin">
        <x:color rgb="FFE1E1E1"/>
      </x:top>
    </x:border>
  </x:borders>
  <x:cellStyleXfs count="1">
    <x:xf numFmtId="0" fontId="0" fillId="0" borderId="0"/>
  </x:cellStyleXfs>
  <x:cellXfs count="16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2" xfId="0" applyNumberFormat="1" applyFont="1" applyFill="1" applyBorder="1" applyAlignment="1">
      <x:alignment wrapText="1"/>
    </x:xf>
    <x:xf numFmtId="0" fontId="3" fillId="4" borderId="3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2" xfId="0" applyNumberFormat="1" applyFont="1" applyFill="1" applyBorder="1" applyAlignment="1">
      <x:alignment horizontal="center" wrapText="1"/>
    </x:xf>
    <x:xf numFmtId="0" fontId="3" fillId="4" borderId="3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3" fillId="4" borderId="2" xfId="0" applyNumberFormat="1" applyFont="1" applyFill="1" applyBorder="1" applyAlignment="1">
      <x:alignment horizontal="center" vertical="center" wrapText="1"/>
    </x:xf>
    <x:xf numFmtId="0" fontId="3" fillId="4" borderId="3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4" xfId="0" applyNumberFormat="1" applyFont="1" applyFill="1" applyBorder="1"/>
    <x:xf numFmtId="0" fontId="4" fillId="5" borderId="5" xfId="0" applyNumberFormat="1" applyFont="1" applyFill="1" applyBorder="1"/>
    <x:xf numFmtId="0" fontId="4" fillId="5" borderId="6" xfId="0" applyNumberFormat="1" applyFont="1" applyFill="1" applyBorder="1"/>
    <x:xf numFmtId="0" fontId="4" fillId="5" borderId="7" xfId="0" applyNumberFormat="1" applyFont="1" applyFill="1" applyBorder="1"/>
    <x:xf numFmtId="0" fontId="4" fillId="5" borderId="8" xfId="0" applyNumberFormat="1" applyFont="1" applyFill="1" applyBorder="1"/>
    <x:xf numFmtId="0" fontId="4" fillId="5" borderId="9" xfId="0" applyNumberFormat="1" applyFont="1" applyFill="1" applyBorder="1"/>
    <x:xf numFmtId="0" fontId="4" fillId="5" borderId="10" xfId="0" applyNumberFormat="1" applyFont="1" applyFill="1" applyBorder="1"/>
    <x:xf numFmtId="0" fontId="4" fillId="5" borderId="11" xfId="0" applyNumberFormat="1" applyFont="1" applyFill="1" applyBorder="1"/>
    <x:xf numFmtId="0" fontId="4" fillId="5" borderId="12" xfId="0" applyNumberFormat="1" applyFont="1" applyFill="1" applyBorder="1"/>
    <x:xf numFmtId="0" fontId="4" fillId="5" borderId="4" xfId="0" applyNumberFormat="1" applyFont="1" applyFill="1" applyBorder="1" applyAlignment="1">
      <x:alignment vertical="center"/>
    </x:xf>
    <x:xf numFmtId="0" fontId="4" fillId="5" borderId="5" xfId="0" applyNumberFormat="1" applyFont="1" applyFill="1" applyBorder="1" applyAlignment="1">
      <x:alignment vertical="center"/>
    </x:xf>
    <x:xf numFmtId="0" fontId="4" fillId="5" borderId="6" xfId="0" applyNumberFormat="1" applyFont="1" applyFill="1" applyBorder="1" applyAlignment="1">
      <x:alignment vertical="center"/>
    </x:xf>
    <x:xf numFmtId="0" fontId="4" fillId="5" borderId="7" xfId="0" applyNumberFormat="1" applyFont="1" applyFill="1" applyBorder="1" applyAlignment="1">
      <x:alignment vertical="center"/>
    </x:xf>
    <x:xf numFmtId="0" fontId="4" fillId="5" borderId="8" xfId="0" applyNumberFormat="1" applyFont="1" applyFill="1" applyBorder="1" applyAlignment="1">
      <x:alignment vertical="center"/>
    </x:xf>
    <x:xf numFmtId="0" fontId="4" fillId="5" borderId="9" xfId="0" applyNumberFormat="1" applyFont="1" applyFill="1" applyBorder="1" applyAlignment="1">
      <x:alignment vertical="center"/>
    </x:xf>
    <x:xf numFmtId="0" fontId="4" fillId="5" borderId="10" xfId="0" applyNumberFormat="1" applyFont="1" applyFill="1" applyBorder="1" applyAlignment="1">
      <x:alignment vertical="center"/>
    </x:xf>
    <x:xf numFmtId="0" fontId="4" fillId="5" borderId="11" xfId="0" applyNumberFormat="1" applyFont="1" applyFill="1" applyBorder="1" applyAlignment="1">
      <x:alignment vertical="center"/>
    </x:xf>
    <x:xf numFmtId="0" fontId="4" fillId="5" borderId="12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13" xfId="0" applyNumberFormat="1" applyFont="1" applyFill="1" applyBorder="1"/>
    <x:xf numFmtId="0" fontId="5" fillId="6" borderId="14" xfId="0" applyNumberFormat="1" applyFont="1" applyFill="1" applyBorder="1"/>
    <x:xf numFmtId="0" fontId="5" fillId="6" borderId="15" xfId="0" applyNumberFormat="1" applyFont="1" applyFill="1" applyBorder="1"/>
    <x:xf numFmtId="0" fontId="5" fillId="6" borderId="16" xfId="0" applyNumberFormat="1" applyFont="1" applyFill="1" applyBorder="1"/>
    <x:xf numFmtId="0" fontId="5" fillId="6" borderId="17" xfId="0" applyNumberFormat="1" applyFont="1" applyFill="1" applyBorder="1"/>
    <x:xf numFmtId="0" fontId="5" fillId="6" borderId="18" xfId="0" applyNumberFormat="1" applyFont="1" applyFill="1" applyBorder="1"/>
    <x:xf numFmtId="0" fontId="5" fillId="6" borderId="19" xfId="0" applyNumberFormat="1" applyFont="1" applyFill="1" applyBorder="1"/>
    <x:xf numFmtId="0" fontId="5" fillId="6" borderId="20" xfId="0" applyNumberFormat="1" applyFont="1" applyFill="1" applyBorder="1"/>
    <x:xf numFmtId="0" fontId="5" fillId="6" borderId="21" xfId="0" applyNumberFormat="1" applyFont="1" applyFill="1" applyBorder="1"/>
    <x:xf numFmtId="0" fontId="5" fillId="6" borderId="13" xfId="0" applyNumberFormat="1" applyFont="1" applyFill="1" applyBorder="1" applyAlignment="1">
      <x:alignment vertical="center"/>
    </x:xf>
    <x:xf numFmtId="0" fontId="5" fillId="6" borderId="14" xfId="0" applyNumberFormat="1" applyFont="1" applyFill="1" applyBorder="1" applyAlignment="1">
      <x:alignment vertical="center"/>
    </x:xf>
    <x:xf numFmtId="0" fontId="5" fillId="6" borderId="15" xfId="0" applyNumberFormat="1" applyFont="1" applyFill="1" applyBorder="1" applyAlignment="1">
      <x:alignment vertical="center"/>
    </x:xf>
    <x:xf numFmtId="0" fontId="5" fillId="6" borderId="16" xfId="0" applyNumberFormat="1" applyFont="1" applyFill="1" applyBorder="1" applyAlignment="1">
      <x:alignment vertical="center"/>
    </x:xf>
    <x:xf numFmtId="0" fontId="5" fillId="6" borderId="17" xfId="0" applyNumberFormat="1" applyFont="1" applyFill="1" applyBorder="1" applyAlignment="1">
      <x:alignment vertical="center"/>
    </x:xf>
    <x:xf numFmtId="0" fontId="5" fillId="6" borderId="18" xfId="0" applyNumberFormat="1" applyFont="1" applyFill="1" applyBorder="1" applyAlignment="1">
      <x:alignment vertical="center"/>
    </x:xf>
    <x:xf numFmtId="0" fontId="5" fillId="6" borderId="19" xfId="0" applyNumberFormat="1" applyFont="1" applyFill="1" applyBorder="1" applyAlignment="1">
      <x:alignment vertical="center"/>
    </x:xf>
    <x:xf numFmtId="0" fontId="5" fillId="6" borderId="20" xfId="0" applyNumberFormat="1" applyFont="1" applyFill="1" applyBorder="1" applyAlignment="1">
      <x:alignment vertical="center"/>
    </x:xf>
    <x:xf numFmtId="0" fontId="5" fillId="6" borderId="21" xfId="0" applyNumberFormat="1" applyFont="1" applyFill="1" applyBorder="1" applyAlignment="1">
      <x:alignment vertical="center"/>
    </x:xf>
    <x:xf numFmtId="0" fontId="0" fillId="7" borderId="0" xfId="0" applyNumberFormat="1" applyFont="1" applyFill="1" applyBorder="1"/>
    <x:xf numFmtId="0" fontId="6" fillId="7" borderId="0" xfId="0" applyNumberFormat="1" applyFont="1" applyFill="1" applyBorder="1"/>
    <x:xf numFmtId="0" fontId="6" fillId="7" borderId="22" xfId="0" applyNumberFormat="1" applyFont="1" applyFill="1" applyBorder="1"/>
    <x:xf numFmtId="0" fontId="6" fillId="7" borderId="23" xfId="0" applyNumberFormat="1" applyFont="1" applyFill="1" applyBorder="1"/>
    <x:xf numFmtId="0" fontId="6" fillId="7" borderId="24" xfId="0" applyNumberFormat="1" applyFont="1" applyFill="1" applyBorder="1"/>
    <x:xf numFmtId="0" fontId="6" fillId="7" borderId="25" xfId="0" applyNumberFormat="1" applyFont="1" applyFill="1" applyBorder="1"/>
    <x:xf numFmtId="0" fontId="6" fillId="7" borderId="26" xfId="0" applyNumberFormat="1" applyFont="1" applyFill="1" applyBorder="1"/>
    <x:xf numFmtId="0" fontId="6" fillId="7" borderId="27" xfId="0" applyNumberFormat="1" applyFont="1" applyFill="1" applyBorder="1"/>
    <x:xf numFmtId="0" fontId="6" fillId="7" borderId="22" xfId="0" applyNumberFormat="1" applyFont="1" applyFill="1" applyBorder="1" applyAlignment="1">
      <x:alignment vertical="center"/>
    </x:xf>
    <x:xf numFmtId="0" fontId="6" fillId="7" borderId="23" xfId="0" applyNumberFormat="1" applyFont="1" applyFill="1" applyBorder="1" applyAlignment="1">
      <x:alignment vertical="center"/>
    </x:xf>
    <x:xf numFmtId="0" fontId="6" fillId="7" borderId="24" xfId="0" applyNumberFormat="1" applyFont="1" applyFill="1" applyBorder="1" applyAlignment="1">
      <x:alignment vertical="center"/>
    </x:xf>
    <x:xf numFmtId="0" fontId="6" fillId="7" borderId="25" xfId="0" applyNumberFormat="1" applyFont="1" applyFill="1" applyBorder="1" applyAlignment="1">
      <x:alignment vertical="center"/>
    </x:xf>
    <x:xf numFmtId="0" fontId="6" fillId="7" borderId="26" xfId="0" applyNumberFormat="1" applyFont="1" applyFill="1" applyBorder="1" applyAlignment="1">
      <x:alignment vertical="center"/>
    </x:xf>
    <x:xf numFmtId="0" fontId="6" fillId="7" borderId="27" xfId="0" applyNumberFormat="1" applyFont="1" applyFill="1" applyBorder="1" applyAlignment="1">
      <x:alignment vertical="center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0" xfId="0" applyNumberFormat="1" applyFont="1" applyFill="1" applyBorder="1" applyAlignment="1">
      <x:alignment wrapText="1"/>
    </x:xf>
    <x:xf numFmtId="0" fontId="7" fillId="8" borderId="0" xfId="0" applyNumberFormat="1" applyFont="1" applyFill="1" applyBorder="1" applyAlignment="1">
      <x:alignment vertical="center" wrapText="1"/>
    </x:xf>
    <x:xf numFmtId="0" fontId="3" fillId="4" borderId="28" xfId="0" applyNumberFormat="1" applyFont="1" applyFill="1" applyBorder="1" applyAlignment="1">
      <x:alignment horizontal="center" vertical="center" wrapText="1"/>
    </x:xf>
    <x:xf numFmtId="0" fontId="3" fillId="4" borderId="29" xfId="0" applyNumberFormat="1" applyFont="1" applyFill="1" applyBorder="1" applyAlignment="1">
      <x:alignment horizontal="center" vertical="center" wrapText="1"/>
    </x:xf>
    <x:xf numFmtId="0" fontId="3" fillId="4" borderId="30" xfId="0" applyNumberFormat="1" applyFont="1" applyFill="1" applyBorder="1" applyAlignment="1">
      <x:alignment horizontal="center" vertical="center" wrapText="1"/>
    </x:xf>
    <x:xf numFmtId="0" fontId="4" fillId="5" borderId="31" xfId="0" applyNumberFormat="1" applyFont="1" applyFill="1" applyBorder="1" applyAlignment="1">
      <x:alignment vertical="center"/>
    </x:xf>
    <x:xf numFmtId="0" fontId="7" fillId="8" borderId="32" xfId="0" applyNumberFormat="1" applyFont="1" applyFill="1" applyBorder="1" applyAlignment="1">
      <x:alignment vertical="center" wrapText="1"/>
    </x:xf>
    <x:xf numFmtId="0" fontId="4" fillId="5" borderId="33" xfId="0" applyNumberFormat="1" applyFont="1" applyFill="1" applyBorder="1" applyAlignment="1">
      <x:alignment vertical="center"/>
    </x:xf>
    <x:xf numFmtId="0" fontId="4" fillId="5" borderId="34" xfId="0" applyNumberFormat="1" applyFont="1" applyFill="1" applyBorder="1" applyAlignment="1">
      <x:alignment vertical="center"/>
    </x:xf>
    <x:xf numFmtId="0" fontId="4" fillId="5" borderId="35" xfId="0" applyNumberFormat="1" applyFont="1" applyFill="1" applyBorder="1" applyAlignment="1">
      <x:alignment vertical="center"/>
    </x:xf>
    <x:xf numFmtId="0" fontId="4" fillId="5" borderId="36" xfId="0" applyNumberFormat="1" applyFont="1" applyFill="1" applyBorder="1" applyAlignment="1">
      <x:alignment vertical="center"/>
    </x:xf>
    <x:xf numFmtId="0" fontId="5" fillId="6" borderId="37" xfId="0" applyNumberFormat="1" applyFont="1" applyFill="1" applyBorder="1" applyAlignment="1">
      <x:alignment vertical="center"/>
    </x:xf>
    <x:xf numFmtId="0" fontId="5" fillId="6" borderId="38" xfId="0" applyNumberFormat="1" applyFont="1" applyFill="1" applyBorder="1" applyAlignment="1">
      <x:alignment vertical="center"/>
    </x:xf>
    <x:xf numFmtId="0" fontId="5" fillId="6" borderId="39" xfId="0" applyNumberFormat="1" applyFont="1" applyFill="1" applyBorder="1" applyAlignment="1">
      <x:alignment vertical="center"/>
    </x:xf>
    <x:xf numFmtId="0" fontId="6" fillId="7" borderId="40" xfId="0" applyNumberFormat="1" applyFont="1" applyFill="1" applyBorder="1" applyAlignment="1">
      <x:alignment vertical="center"/>
    </x:xf>
    <x:xf numFmtId="0" fontId="6" fillId="7" borderId="41" xfId="0" applyNumberFormat="1" applyFont="1" applyFill="1" applyBorder="1" applyAlignment="1">
      <x:alignment vertical="center"/>
    </x:xf>
    <x:xf numFmtId="0" fontId="7" fillId="8" borderId="42" xfId="0" applyNumberFormat="1" applyFont="1" applyFill="1" applyBorder="1" applyAlignment="1">
      <x:alignment vertical="center" wrapText="1"/>
    </x:xf>
    <x:xf numFmtId="200" fontId="4" fillId="5" borderId="5" xfId="0" applyNumberFormat="1" applyFont="1" applyFill="1" applyBorder="1" applyAlignment="1">
      <x:alignment vertical="center"/>
    </x:xf>
    <x:xf numFmtId="200" fontId="4" fillId="5" borderId="8" xfId="0" applyNumberFormat="1" applyFont="1" applyFill="1" applyBorder="1" applyAlignment="1">
      <x:alignment vertical="center"/>
    </x:xf>
    <x:xf numFmtId="200" fontId="4" fillId="5" borderId="35" xfId="0" applyNumberFormat="1" applyFont="1" applyFill="1" applyBorder="1" applyAlignment="1">
      <x:alignment vertical="center"/>
    </x:xf>
    <x:xf numFmtId="201" fontId="4" fillId="5" borderId="5" xfId="0" applyNumberFormat="1" applyFont="1" applyFill="1" applyBorder="1" applyAlignment="1">
      <x:alignment vertical="center"/>
    </x:xf>
    <x:xf numFmtId="201" fontId="4" fillId="5" borderId="8" xfId="0" applyNumberFormat="1" applyFont="1" applyFill="1" applyBorder="1" applyAlignment="1">
      <x:alignment vertical="center"/>
    </x:xf>
    <x:xf numFmtId="201" fontId="4" fillId="5" borderId="35" xfId="0" applyNumberFormat="1" applyFont="1" applyFill="1" applyBorder="1" applyAlignment="1">
      <x:alignment vertical="center"/>
    </x:xf>
    <x:xf numFmtId="201" fontId="4" fillId="5" borderId="6" xfId="0" applyNumberFormat="1" applyFont="1" applyFill="1" applyBorder="1" applyAlignment="1">
      <x:alignment vertical="center"/>
    </x:xf>
    <x:xf numFmtId="201" fontId="4" fillId="5" borderId="9" xfId="0" applyNumberFormat="1" applyFont="1" applyFill="1" applyBorder="1" applyAlignment="1">
      <x:alignment vertical="center"/>
    </x:xf>
    <x:xf numFmtId="201" fontId="4" fillId="5" borderId="36" xfId="0" applyNumberFormat="1" applyFont="1" applyFill="1" applyBorder="1" applyAlignment="1">
      <x:alignment vertical="center"/>
    </x:xf>
    <x:xf numFmtId="201" fontId="5" fillId="6" borderId="13" xfId="0" applyNumberFormat="1" applyFont="1" applyFill="1" applyBorder="1" applyAlignment="1">
      <x:alignment vertical="center"/>
    </x:xf>
    <x:xf numFmtId="201" fontId="5" fillId="6" borderId="14" xfId="0" applyNumberFormat="1" applyFont="1" applyFill="1" applyBorder="1" applyAlignment="1">
      <x:alignment vertical="center"/>
    </x:xf>
    <x:xf numFmtId="201" fontId="5" fillId="6" borderId="15" xfId="0" applyNumberFormat="1" applyFont="1" applyFill="1" applyBorder="1" applyAlignment="1">
      <x:alignment vertical="center"/>
    </x:xf>
    <x:xf numFmtId="201" fontId="6" fillId="7" borderId="22" xfId="0" applyNumberFormat="1" applyFont="1" applyFill="1" applyBorder="1" applyAlignment="1">
      <x:alignment vertical="center"/>
    </x:xf>
    <x:xf numFmtId="201" fontId="6" fillId="7" borderId="23" xfId="0" applyNumberFormat="1" applyFont="1" applyFill="1" applyBorder="1" applyAlignment="1">
      <x:alignment vertical="center"/>
    </x:xf>
    <x:xf numFmtId="201" fontId="5" fillId="6" borderId="16" xfId="0" applyNumberFormat="1" applyFont="1" applyFill="1" applyBorder="1" applyAlignment="1">
      <x:alignment vertical="center"/>
    </x:xf>
    <x:xf numFmtId="201" fontId="5" fillId="6" borderId="17" xfId="0" applyNumberFormat="1" applyFont="1" applyFill="1" applyBorder="1" applyAlignment="1">
      <x:alignment vertical="center"/>
    </x:xf>
    <x:xf numFmtId="201" fontId="5" fillId="6" borderId="18" xfId="0" applyNumberFormat="1" applyFont="1" applyFill="1" applyBorder="1" applyAlignment="1">
      <x:alignment vertical="center"/>
    </x:xf>
    <x:xf numFmtId="201" fontId="6" fillId="7" borderId="24" xfId="0" applyNumberFormat="1" applyFont="1" applyFill="1" applyBorder="1" applyAlignment="1">
      <x:alignment vertical="center"/>
    </x:xf>
    <x:xf numFmtId="201" fontId="6" fillId="7" borderId="25" xfId="0" applyNumberFormat="1" applyFont="1" applyFill="1" applyBorder="1" applyAlignment="1">
      <x:alignment vertical="center"/>
    </x:xf>
    <x:xf numFmtId="201" fontId="5" fillId="6" borderId="37" xfId="0" applyNumberFormat="1" applyFont="1" applyFill="1" applyBorder="1" applyAlignment="1">
      <x:alignment vertical="center"/>
    </x:xf>
    <x:xf numFmtId="201" fontId="5" fillId="6" borderId="38" xfId="0" applyNumberFormat="1" applyFont="1" applyFill="1" applyBorder="1" applyAlignment="1">
      <x:alignment vertical="center"/>
    </x:xf>
    <x:xf numFmtId="201" fontId="5" fillId="6" borderId="39" xfId="0" applyNumberFormat="1" applyFont="1" applyFill="1" applyBorder="1" applyAlignment="1">
      <x:alignment vertical="center"/>
    </x:xf>
    <x:xf numFmtId="201" fontId="6" fillId="7" borderId="40" xfId="0" applyNumberFormat="1" applyFont="1" applyFill="1" applyBorder="1" applyAlignment="1">
      <x:alignment vertical="center"/>
    </x:xf>
    <x:xf numFmtId="201" fontId="6" fillId="7" borderId="41" xfId="0" applyNumberFormat="1" applyFont="1" applyFill="1" applyBorder="1" applyAlignment="1">
      <x:alignment vertical="center"/>
    </x:xf>
    <x:xf numFmtId="0" fontId="8" fillId="2" borderId="0" xfId="0" applyNumberFormat="1" applyFont="1" applyFill="1" applyBorder="1"/>
    <x:xf numFmtId="0" fontId="8" fillId="2" borderId="0" xfId="0" applyNumberFormat="1" applyFont="1" applyFill="1" applyBorder="1" applyAlignment="1">
      <x:alignment vertical="center"/>
    </x:xf>
    <x:xf numFmtId="0" fontId="9" fillId="4" borderId="0" xfId="0" applyNumberFormat="1" applyFont="1" applyFill="1" applyBorder="1"/>
    <x:xf numFmtId="0" fontId="9" fillId="4" borderId="0" xfId="0" applyNumberFormat="1" applyFont="1" applyFill="1" applyBorder="1" applyAlignment="1">
      <x:alignment wrapText="1"/>
    </x:xf>
    <x:xf numFmtId="0" fontId="9" fillId="4" borderId="0" xfId="0" applyNumberFormat="1" applyFont="1" applyFill="1" applyBorder="1" applyAlignment="1">
      <x:alignment horizontal="center" wrapText="1"/>
    </x:xf>
    <x:xf numFmtId="0" fontId="9" fillId="4" borderId="0" xfId="0" applyNumberFormat="1" applyFont="1" applyFill="1" applyBorder="1" applyAlignment="1">
      <x:alignment horizontal="center" vertical="center" wrapText="1"/>
    </x:xf>
    <x:xf numFmtId="0" fontId="9" fillId="4" borderId="43" xfId="0" applyNumberFormat="1" applyFont="1" applyFill="1" applyBorder="1" applyAlignment="1">
      <x:alignment horizontal="center" vertical="center" wrapText="1"/>
    </x:xf>
    <x:xf numFmtId="0" fontId="0" fillId="0" borderId="43" xfId="0" applyNumberFormat="1" applyFont="1" applyFill="1" applyBorder="1"/>
    <x:xf numFmtId="0" fontId="10" fillId="0" borderId="43" xfId="0" applyNumberFormat="1" applyFont="1" applyFill="1" applyBorder="1"/>
    <x:xf numFmtId="0" fontId="10" fillId="0" borderId="43" xfId="0" applyNumberFormat="1" applyFont="1" applyFill="1" applyBorder="1" applyAlignment="1">
      <x:alignment wrapText="1"/>
    </x:xf>
    <x:xf numFmtId="0" fontId="10" fillId="0" borderId="43" xfId="0" applyNumberFormat="1" applyFont="1" applyFill="1" applyBorder="1" applyAlignment="1">
      <x:alignment vertical="center" wrapText="1"/>
    </x:xf>
    <x:xf numFmtId="0" fontId="10" fillId="5" borderId="43" xfId="0" applyNumberFormat="1" applyFont="1" applyFill="1" applyBorder="1" applyAlignment="1">
      <x:alignment vertical="center" wrapText="1"/>
    </x:xf>
    <x:xf numFmtId="0" fontId="11" fillId="5" borderId="43" xfId="0" applyNumberFormat="1" applyFont="1" applyFill="1" applyBorder="1" applyAlignment="1">
      <x:alignment vertical="center" wrapText="1"/>
    </x:xf>
    <x:xf numFmtId="0" fontId="12" fillId="6" borderId="0" xfId="0" applyNumberFormat="1" applyFont="1" applyFill="1" applyBorder="1"/>
    <x:xf numFmtId="0" fontId="13" fillId="0" borderId="0" xfId="0" applyNumberFormat="1" applyFont="1" applyFill="1" applyBorder="1"/>
    <x:xf numFmtId="0" fontId="11" fillId="0" borderId="0" xfId="0" applyNumberFormat="1" applyFont="1" applyFill="1" applyBorder="1"/>
    <x:xf numFmtId="0" fontId="10" fillId="0" borderId="0" xfId="0" applyNumberFormat="1" applyFont="1" applyFill="1" applyBorder="1"/>
    <x:xf numFmtId="0" fontId="11" fillId="0" borderId="44" xfId="0" applyNumberFormat="1" applyFont="1" applyFill="1" applyBorder="1"/>
    <x:xf numFmtId="0" fontId="10" fillId="0" borderId="45" xfId="0" applyNumberFormat="1" applyFont="1" applyFill="1" applyBorder="1"/>
    <x:xf numFmtId="0" fontId="10" fillId="0" borderId="46" xfId="0" applyNumberFormat="1" applyFont="1" applyFill="1" applyBorder="1"/>
    <x:xf numFmtId="0" fontId="11" fillId="0" borderId="47" xfId="0" applyNumberFormat="1" applyFont="1" applyFill="1" applyBorder="1"/>
    <x:xf numFmtId="0" fontId="10" fillId="0" borderId="48" xfId="0" applyNumberFormat="1" applyFont="1" applyFill="1" applyBorder="1"/>
    <x:xf numFmtId="0" fontId="10" fillId="0" borderId="49" xfId="0" applyNumberFormat="1" applyFont="1" applyFill="1" applyBorder="1"/>
    <x:xf numFmtId="0" fontId="11" fillId="0" borderId="50" xfId="0" applyNumberFormat="1" applyFont="1" applyFill="1" applyBorder="1"/>
    <x:xf numFmtId="0" fontId="10" fillId="0" borderId="51" xfId="0" applyNumberFormat="1" applyFont="1" applyFill="1" applyBorder="1"/>
    <x:xf numFmtId="0" fontId="10" fillId="0" borderId="52" xfId="0" applyNumberFormat="1" applyFont="1" applyFill="1" applyBorder="1"/>
    <x:xf numFmtId="0" fontId="11" fillId="0" borderId="44" xfId="0" applyNumberFormat="1" applyFont="1" applyFill="1" applyBorder="1" applyAlignment="1">
      <x:alignment wrapText="1"/>
    </x:xf>
    <x:xf numFmtId="0" fontId="10" fillId="0" borderId="45" xfId="0" applyNumberFormat="1" applyFont="1" applyFill="1" applyBorder="1" applyAlignment="1">
      <x:alignment wrapText="1"/>
    </x:xf>
    <x:xf numFmtId="0" fontId="10" fillId="0" borderId="46" xfId="0" applyNumberFormat="1" applyFont="1" applyFill="1" applyBorder="1" applyAlignment="1">
      <x:alignment wrapText="1"/>
    </x:xf>
    <x:xf numFmtId="0" fontId="11" fillId="0" borderId="47" xfId="0" applyNumberFormat="1" applyFont="1" applyFill="1" applyBorder="1" applyAlignment="1">
      <x:alignment wrapText="1"/>
    </x:xf>
    <x:xf numFmtId="0" fontId="10" fillId="0" borderId="48" xfId="0" applyNumberFormat="1" applyFont="1" applyFill="1" applyBorder="1" applyAlignment="1">
      <x:alignment wrapText="1"/>
    </x:xf>
    <x:xf numFmtId="0" fontId="10" fillId="0" borderId="49" xfId="0" applyNumberFormat="1" applyFont="1" applyFill="1" applyBorder="1" applyAlignment="1">
      <x:alignment wrapText="1"/>
    </x:xf>
    <x:xf numFmtId="0" fontId="11" fillId="0" borderId="50" xfId="0" applyNumberFormat="1" applyFont="1" applyFill="1" applyBorder="1" applyAlignment="1">
      <x:alignment wrapText="1"/>
    </x:xf>
    <x:xf numFmtId="0" fontId="10" fillId="0" borderId="51" xfId="0" applyNumberFormat="1" applyFont="1" applyFill="1" applyBorder="1" applyAlignment="1">
      <x:alignment wrapText="1"/>
    </x:xf>
    <x:xf numFmtId="0" fontId="10" fillId="0" borderId="52" xfId="0" applyNumberFormat="1" applyFont="1" applyFill="1" applyBorder="1" applyAlignment="1">
      <x:alignment wrapText="1"/>
    </x:xf>
    <x:xf numFmtId="0" fontId="11" fillId="0" borderId="44" xfId="0" applyNumberFormat="1" applyFont="1" applyFill="1" applyBorder="1" applyAlignment="1">
      <x:alignment vertical="center" wrapText="1"/>
    </x:xf>
    <x:xf numFmtId="0" fontId="10" fillId="0" borderId="45" xfId="0" applyNumberFormat="1" applyFont="1" applyFill="1" applyBorder="1" applyAlignment="1">
      <x:alignment vertical="center" wrapText="1"/>
    </x:xf>
    <x:xf numFmtId="0" fontId="10" fillId="0" borderId="46" xfId="0" applyNumberFormat="1" applyFont="1" applyFill="1" applyBorder="1" applyAlignment="1">
      <x:alignment vertical="center" wrapText="1"/>
    </x:xf>
    <x:xf numFmtId="0" fontId="11" fillId="0" borderId="47" xfId="0" applyNumberFormat="1" applyFont="1" applyFill="1" applyBorder="1" applyAlignment="1">
      <x:alignment vertical="center" wrapText="1"/>
    </x:xf>
    <x:xf numFmtId="0" fontId="10" fillId="0" borderId="48" xfId="0" applyNumberFormat="1" applyFont="1" applyFill="1" applyBorder="1" applyAlignment="1">
      <x:alignment vertical="center" wrapText="1"/>
    </x:xf>
    <x:xf numFmtId="0" fontId="10" fillId="0" borderId="49" xfId="0" applyNumberFormat="1" applyFont="1" applyFill="1" applyBorder="1" applyAlignment="1">
      <x:alignment vertical="center" wrapText="1"/>
    </x:xf>
    <x:xf numFmtId="0" fontId="11" fillId="0" borderId="50" xfId="0" applyNumberFormat="1" applyFont="1" applyFill="1" applyBorder="1" applyAlignment="1">
      <x:alignment vertical="center" wrapText="1"/>
    </x:xf>
    <x:xf numFmtId="0" fontId="10" fillId="0" borderId="51" xfId="0" applyNumberFormat="1" applyFont="1" applyFill="1" applyBorder="1" applyAlignment="1">
      <x:alignment vertical="center" wrapText="1"/>
    </x:xf>
    <x:xf numFmtId="0" fontId="10" fillId="0" borderId="52" xfId="0" applyNumberFormat="1" applyFont="1" applyFill="1" applyBorder="1" applyAlignment="1">
      <x:alignment vertical="center" wrapText="1"/>
    </x:xf>
    <x:xf numFmtId="0" fontId="0" fillId="9" borderId="0" xfId="0" applyNumberFormat="1" applyFont="1" applyFill="1" applyBorder="1"/>
    <x:xf numFmtId="0" fontId="14" fillId="9" borderId="0" xfId="0" applyNumberFormat="1" applyFont="1" applyFill="1" applyBorder="1"/>
    <x:xf numFmtId="0" fontId="14" fillId="9" borderId="0" xfId="0" applyNumberFormat="1" applyFont="1" applyFill="1" applyBorder="1" applyAlignment="1">
      <x:alignment wrapText="1"/>
    </x:xf>
    <x:xf numFmtId="0" fontId="14" fillId="9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4603ce23804eaa" /><Relationship Type="http://schemas.openxmlformats.org/officeDocument/2006/relationships/theme" Target="/xl/theme/theme1.xml" Id="R8954d219058542f4" /><Relationship Type="http://schemas.openxmlformats.org/officeDocument/2006/relationships/sharedStrings" Target="/xl/sharedStrings.xml" Id="R61fa302e38344079" /><Relationship Type="http://schemas.openxmlformats.org/officeDocument/2006/relationships/worksheet" Target="/xl/worksheets/sheet1.xml" Id="R56dd8cd50c0d4d0c" /><Relationship Type="http://schemas.openxmlformats.org/officeDocument/2006/relationships/worksheet" Target="/xl/worksheets/sheet2.xml" Id="Rc6f1aa003b694393" /></Relationships>
</file>

<file path=xl/tables/table1.xml><?xml version="1.0" encoding="utf-8"?>
<x:table xmlns:x="http://schemas.openxmlformats.org/spreadsheetml/2006/main" id="1" name="CapacityLines" displayName="CapacityLines" ref="A4:AE34" headerRowCount="1" totalsRowCount="0" totalsRowShown="0">
  <x:autoFilter ref="A4:AE34"/>
  <x:tableColumns count="31">
    <x:tableColumn id="1" name="Item ID"/>
    <x:tableColumn id="2" name="Category"/>
    <x:tableColumn id="3" name="Item"/>
    <x:tableColumn id="4" name="Planning Method"/>
    <x:tableColumn id="5" name="Room Type / Area"/>
    <x:tableColumn id="6" name="Rooms / Units in Service"/>
    <x:tableColumn id="7" name="Units per Room / Event"/>
    <x:tableColumn id="8" name="Planning Occupancy"/>
    <x:tableColumn id="9" name="Guests per Occupied Room"/>
    <x:tableColumn id="10" name="Daily Arrivals"/>
    <x:tableColumn id="11" name="Issue Basis"/>
    <x:tableColumn id="12" name="Coverage Days"/>
    <x:tableColumn id="13" name="Lead Time Days"/>
    <x:tableColumn id="14" name="Safety Stock Units"/>
    <x:tableColumn id="15" name="Operational Spares"/>
    <x:tableColumn id="16" name="Units in Processing"/>
    <x:tableColumn id="17" name="Ready Backup Units"/>
    <x:tableColumn id="18" name="Usable On Hand"/>
    <x:tableColumn id="19" name="Confirmed On Order"/>
    <x:tableColumn id="20" name="Allocated / Unavailable"/>
    <x:tableColumn id="21" name="Pack Size"/>
    <x:tableColumn id="22" name="MOQ"/>
    <x:tableColumn id="23" name="Base / Installed Requirement"/>
    <x:tableColumn id="24" name="Daily Demand"/>
    <x:tableColumn id="25" name="Target Capacity"/>
    <x:tableColumn id="26" name="Reorder Point"/>
    <x:tableColumn id="27" name="Inventory Position"/>
    <x:tableColumn id="28" name="Net Requirement"/>
    <x:tableColumn id="29" name="Suggested Order Qty"/>
    <x:tableColumn id="30" name="Commercial Excess"/>
    <x:tableColumn id="31" name="Note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06791394e4a416c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20" hidden="0" customWidth="1"/>
    <x:col min="3" max="3" width="25" hidden="0" customWidth="1"/>
    <x:col min="4" max="4" width="15" hidden="0" customWidth="1"/>
    <x:col min="5" max="5" width="17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2" hidden="0" customWidth="1"/>
    <x:col min="11" max="11" width="12" hidden="0" customWidth="1"/>
    <x:col min="12" max="12" width="12" hidden="0" customWidth="1"/>
    <x:col min="13" max="13" width="12" hidden="0" customWidth="1"/>
    <x:col min="14" max="14" width="14" hidden="0" customWidth="1"/>
    <x:col min="15" max="15" width="13" hidden="0" customWidth="1"/>
    <x:col min="16" max="16" width="14" hidden="0" customWidth="1"/>
    <x:col min="17" max="17" width="14" hidden="0" customWidth="1"/>
    <x:col min="18" max="18" width="14" hidden="0" customWidth="1"/>
    <x:col min="19" max="19" width="14" hidden="0" customWidth="1"/>
    <x:col min="20" max="20" width="15" hidden="0" customWidth="1"/>
    <x:col min="21" max="21" width="10" hidden="0" customWidth="1"/>
    <x:col min="22" max="22" width="10" hidden="0" customWidth="1"/>
    <x:col min="23" max="23" width="16" hidden="0" customWidth="1"/>
    <x:col min="24" max="24" width="13" hidden="0" customWidth="1"/>
    <x:col min="25" max="25" width="14" hidden="0" customWidth="1"/>
    <x:col min="26" max="26" width="14" hidden="0" customWidth="1"/>
    <x:col min="27" max="27" width="14" hidden="0" customWidth="1"/>
    <x:col min="28" max="28" width="14" hidden="0" customWidth="1"/>
    <x:col min="29" max="29" width="15" hidden="0" customWidth="1"/>
    <x:col min="30" max="30" width="14" hidden="0" customWidth="1"/>
    <x:col min="31" max="31" width="34" hidden="0" customWidth="1"/>
  </x:cols>
  <x:sheetData>
    <x:row r="1" ht="34" customHeight="1">
      <x:c r="A1" s="3" t="str">
        <x:v>Guest Room Supplies Capacity Calculator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  <x:c r="U1" s="3"/>
      <x:c r="V1" s="3"/>
      <x:c r="W1" s="3"/>
      <x:c r="X1" s="3"/>
      <x:c r="Y1" s="3"/>
      <x:c r="Z1" s="3"/>
      <x:c r="AA1" s="3"/>
      <x:c r="AB1" s="3"/>
      <x:c r="AC1" s="3"/>
      <x:c r="AD1" s="3"/>
      <x:c r="AE1" s="3"/>
    </x:row>
    <x:row r="2" ht="34" customHeight="1">
      <x:c r="A2" s="7" t="str">
        <x:v>Replace the yellow input cells with property data. Blue cells calculate operating requirements; green cells show purchase outputs. Quantities are in usable individual units before supplier pack rounding.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</x:row>
    <x:row r="4" ht="42" customHeight="1">
      <x:c r="A4" s="80" t="str">
        <x:v>Item ID</x:v>
      </x:c>
      <x:c r="B4" s="81" t="str">
        <x:v>Category</x:v>
      </x:c>
      <x:c r="C4" s="81" t="str">
        <x:v>Item</x:v>
      </x:c>
      <x:c r="D4" s="81" t="str">
        <x:v>Planning Method</x:v>
      </x:c>
      <x:c r="E4" s="81" t="str">
        <x:v>Room Type / Area</x:v>
      </x:c>
      <x:c r="F4" s="81" t="str">
        <x:v>Rooms / Units in Service</x:v>
      </x:c>
      <x:c r="G4" s="81" t="str">
        <x:v>Units per Room / Event</x:v>
      </x:c>
      <x:c r="H4" s="81" t="str">
        <x:v>Planning Occupancy</x:v>
      </x:c>
      <x:c r="I4" s="81" t="str">
        <x:v>Guests per Occupied Room</x:v>
      </x:c>
      <x:c r="J4" s="81" t="str">
        <x:v>Daily Arrivals</x:v>
      </x:c>
      <x:c r="K4" s="81" t="str">
        <x:v>Issue Basis</x:v>
      </x:c>
      <x:c r="L4" s="81" t="str">
        <x:v>Coverage Days</x:v>
      </x:c>
      <x:c r="M4" s="81" t="str">
        <x:v>Lead Time Days</x:v>
      </x:c>
      <x:c r="N4" s="81" t="str">
        <x:v>Safety Stock Units</x:v>
      </x:c>
      <x:c r="O4" s="81" t="str">
        <x:v>Operational Spares</x:v>
      </x:c>
      <x:c r="P4" s="81" t="str">
        <x:v>Units in Processing</x:v>
      </x:c>
      <x:c r="Q4" s="81" t="str">
        <x:v>Ready Backup Units</x:v>
      </x:c>
      <x:c r="R4" s="81" t="str">
        <x:v>Usable On Hand</x:v>
      </x:c>
      <x:c r="S4" s="81" t="str">
        <x:v>Confirmed On Order</x:v>
      </x:c>
      <x:c r="T4" s="81" t="str">
        <x:v>Allocated / Unavailable</x:v>
      </x:c>
      <x:c r="U4" s="81" t="str">
        <x:v>Pack Size</x:v>
      </x:c>
      <x:c r="V4" s="81" t="str">
        <x:v>MOQ</x:v>
      </x:c>
      <x:c r="W4" s="81" t="str">
        <x:v>Base / Installed Requirement</x:v>
      </x:c>
      <x:c r="X4" s="81" t="str">
        <x:v>Daily Demand</x:v>
      </x:c>
      <x:c r="Y4" s="81" t="str">
        <x:v>Target Capacity</x:v>
      </x:c>
      <x:c r="Z4" s="81" t="str">
        <x:v>Reorder Point</x:v>
      </x:c>
      <x:c r="AA4" s="81" t="str">
        <x:v>Inventory Position</x:v>
      </x:c>
      <x:c r="AB4" s="81" t="str">
        <x:v>Net Requirement</x:v>
      </x:c>
      <x:c r="AC4" s="81" t="str">
        <x:v>Suggested Order Qty</x:v>
      </x:c>
      <x:c r="AD4" s="81" t="str">
        <x:v>Commercial Excess</x:v>
      </x:c>
      <x:c r="AE4" s="82" t="str">
        <x:v>Notes</x:v>
      </x:c>
    </x:row>
    <x:row r="5" ht="28" customHeight="1">
      <x:c r="A5" s="83" t="str">
        <x:v>GR-001</x:v>
      </x:c>
      <x:c r="B5" s="34" t="str">
        <x:v>Closet &amp; Storage</x:v>
      </x:c>
      <x:c r="C5" s="34" t="str">
        <x:v>Guest Room Hanger</x:v>
      </x:c>
      <x:c r="D5" s="34" t="str">
        <x:v>Fixed</x:v>
      </x:c>
      <x:c r="E5" s="34" t="str">
        <x:v>All rooms</x:v>
      </x:c>
      <x:c r="F5" s="98" t="n">
        <x:v>120</x:v>
      </x:c>
      <x:c r="G5" s="98" t="n">
        <x:v>12</x:v>
      </x:c>
      <x:c r="H5" s="95" t="n">
        <x:v>0.9</x:v>
      </x:c>
      <x:c r="I5" s="98" t="n">
        <x:v>1.6</x:v>
      </x:c>
      <x:c r="J5" s="98" t="n">
        <x:v>0</x:v>
      </x:c>
      <x:c r="K5" s="34" t="str">
        <x:v>Room</x:v>
      </x:c>
      <x:c r="L5" s="98" t="n">
        <x:v>0</x:v>
      </x:c>
      <x:c r="M5" s="98" t="n">
        <x:v>45</x:v>
      </x:c>
      <x:c r="N5" s="98" t="n">
        <x:v>0</x:v>
      </x:c>
      <x:c r="O5" s="98" t="n">
        <x:v>0.05</x:v>
      </x:c>
      <x:c r="P5" s="98" t="n">
        <x:v>0</x:v>
      </x:c>
      <x:c r="Q5" s="98" t="n">
        <x:v>0</x:v>
      </x:c>
      <x:c r="R5" s="98" t="n">
        <x:v>600</x:v>
      </x:c>
      <x:c r="S5" s="98" t="n">
        <x:v>480</x:v>
      </x:c>
      <x:c r="T5" s="98" t="n">
        <x:v>0</x:v>
      </x:c>
      <x:c r="U5" s="98" t="n">
        <x:v>24</x:v>
      </x:c>
      <x:c r="V5" s="101" t="n">
        <x:v>120</x:v>
      </x:c>
      <x:c r="W5" s="104" t="n">
        <x:f>IF(OR(D5="Fixed",D5="Circulating"),F5*G5,0)</x:f>
        <x:v>1440</x:v>
      </x:c>
      <x:c r="X5" s="105" t="n">
        <x:f>IF(D5="Occupancy",IF(K5="Guest",F5*H5*I5*G5,F5*H5*G5),IF(D5="Arrival",J5*G5,0))</x:f>
        <x:v>0</x:v>
      </x:c>
      <x:c r="Y5" s="105" t="n">
        <x:f>IF(D5="Fixed",W5+ROUNDUP(W5*O5,0)+N5,IF(D5="Circulating",W5+P5+Q5+N5,X5*L5+N5))</x:f>
        <x:v>1512</x:v>
      </x:c>
      <x:c r="Z5" s="105" t="n">
        <x:f>X5*M5+N5</x:f>
        <x:v>0</x:v>
      </x:c>
      <x:c r="AA5" s="105" t="n">
        <x:f>R5+S5-T5</x:f>
        <x:v>1080</x:v>
      </x:c>
      <x:c r="AB5" s="106" t="n">
        <x:f>MAX(0,Y5-AA5)</x:f>
        <x:v>432</x:v>
      </x:c>
      <x:c r="AC5" s="107" t="n">
        <x:f>IF(AB5&lt;=0,0,MAX(V5,ROUNDUP(AB5/MAX(U5,1),0)*MAX(U5,1)))</x:f>
        <x:v>432</x:v>
      </x:c>
      <x:c r="AD5" s="108" t="n">
        <x:f>MAX(0,AC5-AB5)</x:f>
        <x:v>0</x:v>
      </x:c>
      <x:c r="AE5" s="84" t="str">
        <x:v>Example fixed room-set item</x:v>
      </x:c>
    </x:row>
    <x:row r="6" ht="28" customHeight="1">
      <x:c r="A6" s="85" t="str">
        <x:v>GR-002</x:v>
      </x:c>
      <x:c r="B6" s="37" t="str">
        <x:v>Bathroom Amenities</x:v>
      </x:c>
      <x:c r="C6" s="37" t="str">
        <x:v>Disposable Bath Amenity</x:v>
      </x:c>
      <x:c r="D6" s="37" t="str">
        <x:v>Occupancy</x:v>
      </x:c>
      <x:c r="E6" s="37" t="str">
        <x:v>All rooms</x:v>
      </x:c>
      <x:c r="F6" s="99" t="n">
        <x:v>120</x:v>
      </x:c>
      <x:c r="G6" s="99" t="n">
        <x:v>1.5</x:v>
      </x:c>
      <x:c r="H6" s="96" t="n">
        <x:v>0.9</x:v>
      </x:c>
      <x:c r="I6" s="99" t="n">
        <x:v>1.6</x:v>
      </x:c>
      <x:c r="J6" s="99" t="n">
        <x:v>0</x:v>
      </x:c>
      <x:c r="K6" s="37" t="str">
        <x:v>Room</x:v>
      </x:c>
      <x:c r="L6" s="99" t="n">
        <x:v>14</x:v>
      </x:c>
      <x:c r="M6" s="99" t="n">
        <x:v>35</x:v>
      </x:c>
      <x:c r="N6" s="99" t="n">
        <x:v>324</x:v>
      </x:c>
      <x:c r="O6" s="99" t="n">
        <x:v>0</x:v>
      </x:c>
      <x:c r="P6" s="99" t="n">
        <x:v>0</x:v>
      </x:c>
      <x:c r="Q6" s="99" t="n">
        <x:v>0</x:v>
      </x:c>
      <x:c r="R6" s="99" t="n">
        <x:v>900</x:v>
      </x:c>
      <x:c r="S6" s="99" t="n">
        <x:v>0</x:v>
      </x:c>
      <x:c r="T6" s="99" t="n">
        <x:v>0</x:v>
      </x:c>
      <x:c r="U6" s="99" t="n">
        <x:v>144</x:v>
      </x:c>
      <x:c r="V6" s="102" t="n">
        <x:v>1440</x:v>
      </x:c>
      <x:c r="W6" s="109" t="n">
        <x:f>IF(OR(D6="Fixed",D6="Circulating"),F6*G6,0)</x:f>
        <x:v>0</x:v>
      </x:c>
      <x:c r="X6" s="110" t="n">
        <x:f>IF(D6="Occupancy",IF(K6="Guest",F6*H6*I6*G6,F6*H6*G6),IF(D6="Arrival",J6*G6,0))</x:f>
        <x:v>162</x:v>
      </x:c>
      <x:c r="Y6" s="110" t="n">
        <x:f>IF(D6="Fixed",W6+ROUNDUP(W6*O6,0)+N6,IF(D6="Circulating",W6+P6+Q6+N6,X6*L6+N6))</x:f>
        <x:v>2592</x:v>
      </x:c>
      <x:c r="Z6" s="110" t="n">
        <x:f>X6*M6+N6</x:f>
        <x:v>5994</x:v>
      </x:c>
      <x:c r="AA6" s="110" t="n">
        <x:f>R6+S6-T6</x:f>
        <x:v>900</x:v>
      </x:c>
      <x:c r="AB6" s="111" t="n">
        <x:f>MAX(0,Y6-AA6)</x:f>
        <x:v>1692</x:v>
      </x:c>
      <x:c r="AC6" s="112" t="n">
        <x:f>IF(AB6&lt;=0,0,MAX(V6,ROUNDUP(AB6/MAX(U6,1),0)*MAX(U6,1)))</x:f>
        <x:v>1728</x:v>
      </x:c>
      <x:c r="AD6" s="113" t="n">
        <x:f>MAX(0,AC6-AB6)</x:f>
        <x:v>36</x:v>
      </x:c>
      <x:c r="AE6" s="84" t="str">
        <x:v>Example issued per occupied room-night</x:v>
      </x:c>
    </x:row>
    <x:row r="7" ht="28" customHeight="1">
      <x:c r="A7" s="85" t="str">
        <x:v>GR-003</x:v>
      </x:c>
      <x:c r="B7" s="37" t="str">
        <x:v>Welcome Presentation</x:v>
      </x:c>
      <x:c r="C7" s="37" t="str">
        <x:v>Welcome Kit</x:v>
      </x:c>
      <x:c r="D7" s="37" t="str">
        <x:v>Arrival</x:v>
      </x:c>
      <x:c r="E7" s="37" t="str">
        <x:v>All rooms</x:v>
      </x:c>
      <x:c r="F7" s="99" t="n">
        <x:v>120</x:v>
      </x:c>
      <x:c r="G7" s="99" t="n">
        <x:v>1</x:v>
      </x:c>
      <x:c r="H7" s="96" t="n">
        <x:v>0.9</x:v>
      </x:c>
      <x:c r="I7" s="99" t="n">
        <x:v>1.6</x:v>
      </x:c>
      <x:c r="J7" s="99" t="n">
        <x:v>22</x:v>
      </x:c>
      <x:c r="K7" s="37" t="str">
        <x:v>Arrival</x:v>
      </x:c>
      <x:c r="L7" s="99" t="n">
        <x:v>21</x:v>
      </x:c>
      <x:c r="M7" s="99" t="n">
        <x:v>30</x:v>
      </x:c>
      <x:c r="N7" s="99" t="n">
        <x:v>100</x:v>
      </x:c>
      <x:c r="O7" s="99" t="n">
        <x:v>0</x:v>
      </x:c>
      <x:c r="P7" s="99" t="n">
        <x:v>0</x:v>
      </x:c>
      <x:c r="Q7" s="99" t="n">
        <x:v>0</x:v>
      </x:c>
      <x:c r="R7" s="99" t="n">
        <x:v>200</x:v>
      </x:c>
      <x:c r="S7" s="99" t="n">
        <x:v>0</x:v>
      </x:c>
      <x:c r="T7" s="99" t="n">
        <x:v>0</x:v>
      </x:c>
      <x:c r="U7" s="99" t="n">
        <x:v>50</x:v>
      </x:c>
      <x:c r="V7" s="102" t="n">
        <x:v>500</x:v>
      </x:c>
      <x:c r="W7" s="109" t="n">
        <x:f>IF(OR(D7="Fixed",D7="Circulating"),F7*G7,0)</x:f>
        <x:v>0</x:v>
      </x:c>
      <x:c r="X7" s="110" t="n">
        <x:f>IF(D7="Occupancy",IF(K7="Guest",F7*H7*I7*G7,F7*H7*G7),IF(D7="Arrival",J7*G7,0))</x:f>
        <x:v>22</x:v>
      </x:c>
      <x:c r="Y7" s="110" t="n">
        <x:f>IF(D7="Fixed",W7+ROUNDUP(W7*O7,0)+N7,IF(D7="Circulating",W7+P7+Q7+N7,X7*L7+N7))</x:f>
        <x:v>562</x:v>
      </x:c>
      <x:c r="Z7" s="110" t="n">
        <x:f>X7*M7+N7</x:f>
        <x:v>760</x:v>
      </x:c>
      <x:c r="AA7" s="110" t="n">
        <x:f>R7+S7-T7</x:f>
        <x:v>200</x:v>
      </x:c>
      <x:c r="AB7" s="111" t="n">
        <x:f>MAX(0,Y7-AA7)</x:f>
        <x:v>362</x:v>
      </x:c>
      <x:c r="AC7" s="112" t="n">
        <x:f>IF(AB7&lt;=0,0,MAX(V7,ROUNDUP(AB7/MAX(U7,1),0)*MAX(U7,1)))</x:f>
        <x:v>500</x:v>
      </x:c>
      <x:c r="AD7" s="113" t="n">
        <x:f>MAX(0,AC7-AB7)</x:f>
        <x:v>138</x:v>
      </x:c>
      <x:c r="AE7" s="84" t="str">
        <x:v>Example issued once per arrival</x:v>
      </x:c>
    </x:row>
    <x:row r="8" ht="28" customHeight="1">
      <x:c r="A8" s="85" t="str">
        <x:v>GR-004</x:v>
      </x:c>
      <x:c r="B8" s="37" t="str">
        <x:v>Textiles</x:v>
      </x:c>
      <x:c r="C8" s="37" t="str">
        <x:v>Reusable Guest Robe</x:v>
      </x:c>
      <x:c r="D8" s="37" t="str">
        <x:v>Circulating</x:v>
      </x:c>
      <x:c r="E8" s="37" t="str">
        <x:v>Suites</x:v>
      </x:c>
      <x:c r="F8" s="99" t="n">
        <x:v>20</x:v>
      </x:c>
      <x:c r="G8" s="99" t="n">
        <x:v>2</x:v>
      </x:c>
      <x:c r="H8" s="96" t="n">
        <x:v>0.9</x:v>
      </x:c>
      <x:c r="I8" s="99" t="n">
        <x:v>2</x:v>
      </x:c>
      <x:c r="J8" s="99" t="n">
        <x:v>0</x:v>
      </x:c>
      <x:c r="K8" s="37" t="str">
        <x:v>Room</x:v>
      </x:c>
      <x:c r="L8" s="99" t="n">
        <x:v>0</x:v>
      </x:c>
      <x:c r="M8" s="99" t="n">
        <x:v>7</x:v>
      </x:c>
      <x:c r="N8" s="99" t="n">
        <x:v>10</x:v>
      </x:c>
      <x:c r="O8" s="99" t="n">
        <x:v>0</x:v>
      </x:c>
      <x:c r="P8" s="99" t="n">
        <x:v>20</x:v>
      </x:c>
      <x:c r="Q8" s="99" t="n">
        <x:v>10</x:v>
      </x:c>
      <x:c r="R8" s="99" t="n">
        <x:v>50</x:v>
      </x:c>
      <x:c r="S8" s="99" t="n">
        <x:v>0</x:v>
      </x:c>
      <x:c r="T8" s="99" t="n">
        <x:v>0</x:v>
      </x:c>
      <x:c r="U8" s="99" t="n">
        <x:v>10</x:v>
      </x:c>
      <x:c r="V8" s="102" t="n">
        <x:v>20</x:v>
      </x:c>
      <x:c r="W8" s="109" t="n">
        <x:f>IF(OR(D8="Fixed",D8="Circulating"),F8*G8,0)</x:f>
        <x:v>40</x:v>
      </x:c>
      <x:c r="X8" s="110" t="n">
        <x:f>IF(D8="Occupancy",IF(K8="Guest",F8*H8*I8*G8,F8*H8*G8),IF(D8="Arrival",J8*G8,0))</x:f>
        <x:v>0</x:v>
      </x:c>
      <x:c r="Y8" s="110" t="n">
        <x:f>IF(D8="Fixed",W8+ROUNDUP(W8*O8,0)+N8,IF(D8="Circulating",W8+P8+Q8+N8,X8*L8+N8))</x:f>
        <x:v>80</x:v>
      </x:c>
      <x:c r="Z8" s="110" t="n">
        <x:f>X8*M8+N8</x:f>
        <x:v>10</x:v>
      </x:c>
      <x:c r="AA8" s="110" t="n">
        <x:f>R8+S8-T8</x:f>
        <x:v>50</x:v>
      </x:c>
      <x:c r="AB8" s="111" t="n">
        <x:f>MAX(0,Y8-AA8)</x:f>
        <x:v>30</x:v>
      </x:c>
      <x:c r="AC8" s="112" t="n">
        <x:f>IF(AB8&lt;=0,0,MAX(V8,ROUNDUP(AB8/MAX(U8,1),0)*MAX(U8,1)))</x:f>
        <x:v>30</x:v>
      </x:c>
      <x:c r="AD8" s="113" t="n">
        <x:f>MAX(0,AC8-AB8)</x:f>
        <x:v>0</x:v>
      </x:c>
      <x:c r="AE8" s="84" t="str">
        <x:v>Includes rooms, processing, ready backup, and reserve</x:v>
      </x:c>
    </x:row>
    <x:row r="9" ht="28" customHeight="1">
      <x:c r="A9" s="85" t="str">
        <x:v>GR-005</x:v>
      </x:c>
      <x:c r="B9" s="37" t="str">
        <x:v>Bathroom Accessories</x:v>
      </x:c>
      <x:c r="C9" s="37" t="str">
        <x:v>Hair Dryer</x:v>
      </x:c>
      <x:c r="D9" s="37" t="str">
        <x:v>Fixed</x:v>
      </x:c>
      <x:c r="E9" s="37" t="str">
        <x:v>All rooms</x:v>
      </x:c>
      <x:c r="F9" s="99" t="n">
        <x:v>120</x:v>
      </x:c>
      <x:c r="G9" s="99" t="n">
        <x:v>1</x:v>
      </x:c>
      <x:c r="H9" s="96" t="n">
        <x:v>0.9</x:v>
      </x:c>
      <x:c r="I9" s="99" t="n">
        <x:v>1.6</x:v>
      </x:c>
      <x:c r="J9" s="99" t="n">
        <x:v>0</x:v>
      </x:c>
      <x:c r="K9" s="37" t="str">
        <x:v>Room</x:v>
      </x:c>
      <x:c r="L9" s="99" t="n">
        <x:v>0</x:v>
      </x:c>
      <x:c r="M9" s="99" t="n">
        <x:v>60</x:v>
      </x:c>
      <x:c r="N9" s="99" t="n">
        <x:v>0</x:v>
      </x:c>
      <x:c r="O9" s="99" t="n">
        <x:v>0.04</x:v>
      </x:c>
      <x:c r="P9" s="99" t="n">
        <x:v>0</x:v>
      </x:c>
      <x:c r="Q9" s="99" t="n">
        <x:v>0</x:v>
      </x:c>
      <x:c r="R9" s="99" t="n">
        <x:v>100</x:v>
      </x:c>
      <x:c r="S9" s="99" t="n">
        <x:v>0</x:v>
      </x:c>
      <x:c r="T9" s="99" t="n">
        <x:v>0</x:v>
      </x:c>
      <x:c r="U9" s="99" t="n">
        <x:v>6</x:v>
      </x:c>
      <x:c r="V9" s="102" t="n">
        <x:v>60</x:v>
      </x:c>
      <x:c r="W9" s="109" t="n">
        <x:f>IF(OR(D9="Fixed",D9="Circulating"),F9*G9,0)</x:f>
        <x:v>120</x:v>
      </x:c>
      <x:c r="X9" s="110" t="n">
        <x:f>IF(D9="Occupancy",IF(K9="Guest",F9*H9*I9*G9,F9*H9*G9),IF(D9="Arrival",J9*G9,0))</x:f>
        <x:v>0</x:v>
      </x:c>
      <x:c r="Y9" s="110" t="n">
        <x:f>IF(D9="Fixed",W9+ROUNDUP(W9*O9,0)+N9,IF(D9="Circulating",W9+P9+Q9+N9,X9*L9+N9))</x:f>
        <x:v>125</x:v>
      </x:c>
      <x:c r="Z9" s="110" t="n">
        <x:f>X9*M9+N9</x:f>
        <x:v>0</x:v>
      </x:c>
      <x:c r="AA9" s="110" t="n">
        <x:f>R9+S9-T9</x:f>
        <x:v>100</x:v>
      </x:c>
      <x:c r="AB9" s="111" t="n">
        <x:f>MAX(0,Y9-AA9)</x:f>
        <x:v>25</x:v>
      </x:c>
      <x:c r="AC9" s="112" t="n">
        <x:f>IF(AB9&lt;=0,0,MAX(V9,ROUNDUP(AB9/MAX(U9,1),0)*MAX(U9,1)))</x:f>
        <x:v>60</x:v>
      </x:c>
      <x:c r="AD9" s="113" t="n">
        <x:f>MAX(0,AC9-AB9)</x:f>
        <x:v>35</x:v>
      </x:c>
      <x:c r="AE9" s="84" t="str">
        <x:v>Durable fixed item with spares</x:v>
      </x:c>
    </x:row>
    <x:row r="10" ht="28" customHeight="1">
      <x:c r="A10" s="85" t="str">
        <x:v>GR-006</x:v>
      </x:c>
      <x:c r="B10" s="37" t="str">
        <x:v>Beverage Setup</x:v>
      </x:c>
      <x:c r="C10" s="37" t="str">
        <x:v>Bottled Water</x:v>
      </x:c>
      <x:c r="D10" s="37" t="str">
        <x:v>Occupancy</x:v>
      </x:c>
      <x:c r="E10" s="37" t="str">
        <x:v>All rooms</x:v>
      </x:c>
      <x:c r="F10" s="99" t="n">
        <x:v>120</x:v>
      </x:c>
      <x:c r="G10" s="99" t="n">
        <x:v>2</x:v>
      </x:c>
      <x:c r="H10" s="96" t="n">
        <x:v>0.9</x:v>
      </x:c>
      <x:c r="I10" s="99" t="n">
        <x:v>1.6</x:v>
      </x:c>
      <x:c r="J10" s="99" t="n">
        <x:v>0</x:v>
      </x:c>
      <x:c r="K10" s="37" t="str">
        <x:v>Room</x:v>
      </x:c>
      <x:c r="L10" s="99" t="n">
        <x:v>10</x:v>
      </x:c>
      <x:c r="M10" s="99" t="n">
        <x:v>21</x:v>
      </x:c>
      <x:c r="N10" s="99" t="n">
        <x:v>216</x:v>
      </x:c>
      <x:c r="O10" s="99" t="n">
        <x:v>0</x:v>
      </x:c>
      <x:c r="P10" s="99" t="n">
        <x:v>0</x:v>
      </x:c>
      <x:c r="Q10" s="99" t="n">
        <x:v>0</x:v>
      </x:c>
      <x:c r="R10" s="99" t="n">
        <x:v>1000</x:v>
      </x:c>
      <x:c r="S10" s="99" t="n">
        <x:v>0</x:v>
      </x:c>
      <x:c r="T10" s="99" t="n">
        <x:v>0</x:v>
      </x:c>
      <x:c r="U10" s="99" t="n">
        <x:v>24</x:v>
      </x:c>
      <x:c r="V10" s="102" t="n">
        <x:v>480</x:v>
      </x:c>
      <x:c r="W10" s="109" t="n">
        <x:f>IF(OR(D10="Fixed",D10="Circulating"),F10*G10,0)</x:f>
        <x:v>0</x:v>
      </x:c>
      <x:c r="X10" s="110" t="n">
        <x:f>IF(D10="Occupancy",IF(K10="Guest",F10*H10*I10*G10,F10*H10*G10),IF(D10="Arrival",J10*G10,0))</x:f>
        <x:v>216</x:v>
      </x:c>
      <x:c r="Y10" s="110" t="n">
        <x:f>IF(D10="Fixed",W10+ROUNDUP(W10*O10,0)+N10,IF(D10="Circulating",W10+P10+Q10+N10,X10*L10+N10))</x:f>
        <x:v>2376</x:v>
      </x:c>
      <x:c r="Z10" s="110" t="n">
        <x:f>X10*M10+N10</x:f>
        <x:v>4752</x:v>
      </x:c>
      <x:c r="AA10" s="110" t="n">
        <x:f>R10+S10-T10</x:f>
        <x:v>1000</x:v>
      </x:c>
      <x:c r="AB10" s="111" t="n">
        <x:f>MAX(0,Y10-AA10)</x:f>
        <x:v>1376</x:v>
      </x:c>
      <x:c r="AC10" s="112" t="n">
        <x:f>IF(AB10&lt;=0,0,MAX(V10,ROUNDUP(AB10/MAX(U10,1),0)*MAX(U10,1)))</x:f>
        <x:v>1392</x:v>
      </x:c>
      <x:c r="AD10" s="113" t="n">
        <x:f>MAX(0,AC10-AB10)</x:f>
        <x:v>16</x:v>
      </x:c>
      <x:c r="AE10" s="84" t="str">
        <x:v>Adjust issue rate for complimentary policy</x:v>
      </x:c>
    </x:row>
    <x:row r="11" ht="28" customHeight="1">
      <x:c r="A11" s="85" t="str"/>
      <x:c r="B11" s="37" t="str"/>
      <x:c r="C11" s="37" t="str"/>
      <x:c r="D11" s="37" t="str"/>
      <x:c r="E11" s="37" t="str"/>
      <x:c r="F11" s="99" t="n">
        <x:v>0</x:v>
      </x:c>
      <x:c r="G11" s="99" t="n">
        <x:v>0</x:v>
      </x:c>
      <x:c r="H11" s="96" t="n">
        <x:v>0</x:v>
      </x:c>
      <x:c r="I11" s="99" t="n">
        <x:v>0</x:v>
      </x:c>
      <x:c r="J11" s="99" t="n">
        <x:v>0</x:v>
      </x:c>
      <x:c r="K11" s="37" t="str">
        <x:v>Room</x:v>
      </x:c>
      <x:c r="L11" s="99" t="n">
        <x:v>0</x:v>
      </x:c>
      <x:c r="M11" s="99" t="n">
        <x:v>0</x:v>
      </x:c>
      <x:c r="N11" s="99" t="n">
        <x:v>0</x:v>
      </x:c>
      <x:c r="O11" s="99" t="n">
        <x:v>0</x:v>
      </x:c>
      <x:c r="P11" s="99" t="n">
        <x:v>0</x:v>
      </x:c>
      <x:c r="Q11" s="99" t="n">
        <x:v>0</x:v>
      </x:c>
      <x:c r="R11" s="99" t="n">
        <x:v>0</x:v>
      </x:c>
      <x:c r="S11" s="99" t="n">
        <x:v>0</x:v>
      </x:c>
      <x:c r="T11" s="99" t="n">
        <x:v>0</x:v>
      </x:c>
      <x:c r="U11" s="99" t="n">
        <x:v>1</x:v>
      </x:c>
      <x:c r="V11" s="102" t="n">
        <x:v>0</x:v>
      </x:c>
      <x:c r="W11" s="109" t="n">
        <x:f>IF(OR(D11="Fixed",D11="Circulating"),F11*G11,0)</x:f>
        <x:v>0</x:v>
      </x:c>
      <x:c r="X11" s="110" t="n">
        <x:f>IF(D11="Occupancy",IF(K11="Guest",F11*H11*I11*G11,F11*H11*G11),IF(D11="Arrival",J11*G11,0))</x:f>
        <x:v>0</x:v>
      </x:c>
      <x:c r="Y11" s="110" t="n">
        <x:f>IF(D11="Fixed",W11+ROUNDUP(W11*O11,0)+N11,IF(D11="Circulating",W11+P11+Q11+N11,X11*L11+N11))</x:f>
        <x:v>0</x:v>
      </x:c>
      <x:c r="Z11" s="110" t="n">
        <x:f>X11*M11+N11</x:f>
        <x:v>0</x:v>
      </x:c>
      <x:c r="AA11" s="110" t="n">
        <x:f>R11+S11-T11</x:f>
        <x:v>0</x:v>
      </x:c>
      <x:c r="AB11" s="111" t="n">
        <x:f>MAX(0,Y11-AA11)</x:f>
        <x:v>0</x:v>
      </x:c>
      <x:c r="AC11" s="112" t="n">
        <x:f>IF(AB11&lt;=0,0,MAX(V11,ROUNDUP(AB11/MAX(U11,1),0)*MAX(U11,1)))</x:f>
        <x:v>0</x:v>
      </x:c>
      <x:c r="AD11" s="113" t="n">
        <x:f>MAX(0,AC11-AB11)</x:f>
        <x:v>0</x:v>
      </x:c>
      <x:c r="AE11" s="84" t="str"/>
    </x:row>
    <x:row r="12" ht="28" customHeight="1">
      <x:c r="A12" s="85" t="str"/>
      <x:c r="B12" s="37" t="str"/>
      <x:c r="C12" s="37" t="str"/>
      <x:c r="D12" s="37" t="str"/>
      <x:c r="E12" s="37" t="str"/>
      <x:c r="F12" s="99" t="n">
        <x:v>0</x:v>
      </x:c>
      <x:c r="G12" s="99" t="n">
        <x:v>0</x:v>
      </x:c>
      <x:c r="H12" s="96" t="n">
        <x:v>0</x:v>
      </x:c>
      <x:c r="I12" s="99" t="n">
        <x:v>0</x:v>
      </x:c>
      <x:c r="J12" s="99" t="n">
        <x:v>0</x:v>
      </x:c>
      <x:c r="K12" s="37" t="str">
        <x:v>Room</x:v>
      </x:c>
      <x:c r="L12" s="99" t="n">
        <x:v>0</x:v>
      </x:c>
      <x:c r="M12" s="99" t="n">
        <x:v>0</x:v>
      </x:c>
      <x:c r="N12" s="99" t="n">
        <x:v>0</x:v>
      </x:c>
      <x:c r="O12" s="99" t="n">
        <x:v>0</x:v>
      </x:c>
      <x:c r="P12" s="99" t="n">
        <x:v>0</x:v>
      </x:c>
      <x:c r="Q12" s="99" t="n">
        <x:v>0</x:v>
      </x:c>
      <x:c r="R12" s="99" t="n">
        <x:v>0</x:v>
      </x:c>
      <x:c r="S12" s="99" t="n">
        <x:v>0</x:v>
      </x:c>
      <x:c r="T12" s="99" t="n">
        <x:v>0</x:v>
      </x:c>
      <x:c r="U12" s="99" t="n">
        <x:v>1</x:v>
      </x:c>
      <x:c r="V12" s="102" t="n">
        <x:v>0</x:v>
      </x:c>
      <x:c r="W12" s="109" t="n">
        <x:f>IF(OR(D12="Fixed",D12="Circulating"),F12*G12,0)</x:f>
        <x:v>0</x:v>
      </x:c>
      <x:c r="X12" s="110" t="n">
        <x:f>IF(D12="Occupancy",IF(K12="Guest",F12*H12*I12*G12,F12*H12*G12),IF(D12="Arrival",J12*G12,0))</x:f>
        <x:v>0</x:v>
      </x:c>
      <x:c r="Y12" s="110" t="n">
        <x:f>IF(D12="Fixed",W12+ROUNDUP(W12*O12,0)+N12,IF(D12="Circulating",W12+P12+Q12+N12,X12*L12+N12))</x:f>
        <x:v>0</x:v>
      </x:c>
      <x:c r="Z12" s="110" t="n">
        <x:f>X12*M12+N12</x:f>
        <x:v>0</x:v>
      </x:c>
      <x:c r="AA12" s="110" t="n">
        <x:f>R12+S12-T12</x:f>
        <x:v>0</x:v>
      </x:c>
      <x:c r="AB12" s="111" t="n">
        <x:f>MAX(0,Y12-AA12)</x:f>
        <x:v>0</x:v>
      </x:c>
      <x:c r="AC12" s="112" t="n">
        <x:f>IF(AB12&lt;=0,0,MAX(V12,ROUNDUP(AB12/MAX(U12,1),0)*MAX(U12,1)))</x:f>
        <x:v>0</x:v>
      </x:c>
      <x:c r="AD12" s="113" t="n">
        <x:f>MAX(0,AC12-AB12)</x:f>
        <x:v>0</x:v>
      </x:c>
      <x:c r="AE12" s="84" t="str"/>
    </x:row>
    <x:row r="13" ht="28" customHeight="1">
      <x:c r="A13" s="85" t="str"/>
      <x:c r="B13" s="37" t="str"/>
      <x:c r="C13" s="37" t="str"/>
      <x:c r="D13" s="37" t="str"/>
      <x:c r="E13" s="37" t="str"/>
      <x:c r="F13" s="99" t="n">
        <x:v>0</x:v>
      </x:c>
      <x:c r="G13" s="99" t="n">
        <x:v>0</x:v>
      </x:c>
      <x:c r="H13" s="96" t="n">
        <x:v>0</x:v>
      </x:c>
      <x:c r="I13" s="99" t="n">
        <x:v>0</x:v>
      </x:c>
      <x:c r="J13" s="99" t="n">
        <x:v>0</x:v>
      </x:c>
      <x:c r="K13" s="37" t="str">
        <x:v>Room</x:v>
      </x:c>
      <x:c r="L13" s="99" t="n">
        <x:v>0</x:v>
      </x:c>
      <x:c r="M13" s="99" t="n">
        <x:v>0</x:v>
      </x:c>
      <x:c r="N13" s="99" t="n">
        <x:v>0</x:v>
      </x:c>
      <x:c r="O13" s="99" t="n">
        <x:v>0</x:v>
      </x:c>
      <x:c r="P13" s="99" t="n">
        <x:v>0</x:v>
      </x:c>
      <x:c r="Q13" s="99" t="n">
        <x:v>0</x:v>
      </x:c>
      <x:c r="R13" s="99" t="n">
        <x:v>0</x:v>
      </x:c>
      <x:c r="S13" s="99" t="n">
        <x:v>0</x:v>
      </x:c>
      <x:c r="T13" s="99" t="n">
        <x:v>0</x:v>
      </x:c>
      <x:c r="U13" s="99" t="n">
        <x:v>1</x:v>
      </x:c>
      <x:c r="V13" s="102" t="n">
        <x:v>0</x:v>
      </x:c>
      <x:c r="W13" s="109" t="n">
        <x:f>IF(OR(D13="Fixed",D13="Circulating"),F13*G13,0)</x:f>
        <x:v>0</x:v>
      </x:c>
      <x:c r="X13" s="110" t="n">
        <x:f>IF(D13="Occupancy",IF(K13="Guest",F13*H13*I13*G13,F13*H13*G13),IF(D13="Arrival",J13*G13,0))</x:f>
        <x:v>0</x:v>
      </x:c>
      <x:c r="Y13" s="110" t="n">
        <x:f>IF(D13="Fixed",W13+ROUNDUP(W13*O13,0)+N13,IF(D13="Circulating",W13+P13+Q13+N13,X13*L13+N13))</x:f>
        <x:v>0</x:v>
      </x:c>
      <x:c r="Z13" s="110" t="n">
        <x:f>X13*M13+N13</x:f>
        <x:v>0</x:v>
      </x:c>
      <x:c r="AA13" s="110" t="n">
        <x:f>R13+S13-T13</x:f>
        <x:v>0</x:v>
      </x:c>
      <x:c r="AB13" s="111" t="n">
        <x:f>MAX(0,Y13-AA13)</x:f>
        <x:v>0</x:v>
      </x:c>
      <x:c r="AC13" s="112" t="n">
        <x:f>IF(AB13&lt;=0,0,MAX(V13,ROUNDUP(AB13/MAX(U13,1),0)*MAX(U13,1)))</x:f>
        <x:v>0</x:v>
      </x:c>
      <x:c r="AD13" s="113" t="n">
        <x:f>MAX(0,AC13-AB13)</x:f>
        <x:v>0</x:v>
      </x:c>
      <x:c r="AE13" s="84" t="str"/>
    </x:row>
    <x:row r="14" ht="28" customHeight="1">
      <x:c r="A14" s="85" t="str"/>
      <x:c r="B14" s="37" t="str"/>
      <x:c r="C14" s="37" t="str"/>
      <x:c r="D14" s="37" t="str"/>
      <x:c r="E14" s="37" t="str"/>
      <x:c r="F14" s="99" t="n">
        <x:v>0</x:v>
      </x:c>
      <x:c r="G14" s="99" t="n">
        <x:v>0</x:v>
      </x:c>
      <x:c r="H14" s="96" t="n">
        <x:v>0</x:v>
      </x:c>
      <x:c r="I14" s="99" t="n">
        <x:v>0</x:v>
      </x:c>
      <x:c r="J14" s="99" t="n">
        <x:v>0</x:v>
      </x:c>
      <x:c r="K14" s="37" t="str">
        <x:v>Room</x:v>
      </x:c>
      <x:c r="L14" s="99" t="n">
        <x:v>0</x:v>
      </x:c>
      <x:c r="M14" s="99" t="n">
        <x:v>0</x:v>
      </x:c>
      <x:c r="N14" s="99" t="n">
        <x:v>0</x:v>
      </x:c>
      <x:c r="O14" s="99" t="n">
        <x:v>0</x:v>
      </x:c>
      <x:c r="P14" s="99" t="n">
        <x:v>0</x:v>
      </x:c>
      <x:c r="Q14" s="99" t="n">
        <x:v>0</x:v>
      </x:c>
      <x:c r="R14" s="99" t="n">
        <x:v>0</x:v>
      </x:c>
      <x:c r="S14" s="99" t="n">
        <x:v>0</x:v>
      </x:c>
      <x:c r="T14" s="99" t="n">
        <x:v>0</x:v>
      </x:c>
      <x:c r="U14" s="99" t="n">
        <x:v>1</x:v>
      </x:c>
      <x:c r="V14" s="102" t="n">
        <x:v>0</x:v>
      </x:c>
      <x:c r="W14" s="109" t="n">
        <x:f>IF(OR(D14="Fixed",D14="Circulating"),F14*G14,0)</x:f>
        <x:v>0</x:v>
      </x:c>
      <x:c r="X14" s="110" t="n">
        <x:f>IF(D14="Occupancy",IF(K14="Guest",F14*H14*I14*G14,F14*H14*G14),IF(D14="Arrival",J14*G14,0))</x:f>
        <x:v>0</x:v>
      </x:c>
      <x:c r="Y14" s="110" t="n">
        <x:f>IF(D14="Fixed",W14+ROUNDUP(W14*O14,0)+N14,IF(D14="Circulating",W14+P14+Q14+N14,X14*L14+N14))</x:f>
        <x:v>0</x:v>
      </x:c>
      <x:c r="Z14" s="110" t="n">
        <x:f>X14*M14+N14</x:f>
        <x:v>0</x:v>
      </x:c>
      <x:c r="AA14" s="110" t="n">
        <x:f>R14+S14-T14</x:f>
        <x:v>0</x:v>
      </x:c>
      <x:c r="AB14" s="111" t="n">
        <x:f>MAX(0,Y14-AA14)</x:f>
        <x:v>0</x:v>
      </x:c>
      <x:c r="AC14" s="112" t="n">
        <x:f>IF(AB14&lt;=0,0,MAX(V14,ROUNDUP(AB14/MAX(U14,1),0)*MAX(U14,1)))</x:f>
        <x:v>0</x:v>
      </x:c>
      <x:c r="AD14" s="113" t="n">
        <x:f>MAX(0,AC14-AB14)</x:f>
        <x:v>0</x:v>
      </x:c>
      <x:c r="AE14" s="84" t="str"/>
    </x:row>
    <x:row r="15" ht="28" customHeight="1">
      <x:c r="A15" s="85" t="str"/>
      <x:c r="B15" s="37" t="str"/>
      <x:c r="C15" s="37" t="str"/>
      <x:c r="D15" s="37" t="str"/>
      <x:c r="E15" s="37" t="str"/>
      <x:c r="F15" s="99" t="n">
        <x:v>0</x:v>
      </x:c>
      <x:c r="G15" s="99" t="n">
        <x:v>0</x:v>
      </x:c>
      <x:c r="H15" s="96" t="n">
        <x:v>0</x:v>
      </x:c>
      <x:c r="I15" s="99" t="n">
        <x:v>0</x:v>
      </x:c>
      <x:c r="J15" s="99" t="n">
        <x:v>0</x:v>
      </x:c>
      <x:c r="K15" s="37" t="str">
        <x:v>Room</x:v>
      </x:c>
      <x:c r="L15" s="99" t="n">
        <x:v>0</x:v>
      </x:c>
      <x:c r="M15" s="99" t="n">
        <x:v>0</x:v>
      </x:c>
      <x:c r="N15" s="99" t="n">
        <x:v>0</x:v>
      </x:c>
      <x:c r="O15" s="99" t="n">
        <x:v>0</x:v>
      </x:c>
      <x:c r="P15" s="99" t="n">
        <x:v>0</x:v>
      </x:c>
      <x:c r="Q15" s="99" t="n">
        <x:v>0</x:v>
      </x:c>
      <x:c r="R15" s="99" t="n">
        <x:v>0</x:v>
      </x:c>
      <x:c r="S15" s="99" t="n">
        <x:v>0</x:v>
      </x:c>
      <x:c r="T15" s="99" t="n">
        <x:v>0</x:v>
      </x:c>
      <x:c r="U15" s="99" t="n">
        <x:v>1</x:v>
      </x:c>
      <x:c r="V15" s="102" t="n">
        <x:v>0</x:v>
      </x:c>
      <x:c r="W15" s="109" t="n">
        <x:f>IF(OR(D15="Fixed",D15="Circulating"),F15*G15,0)</x:f>
        <x:v>0</x:v>
      </x:c>
      <x:c r="X15" s="110" t="n">
        <x:f>IF(D15="Occupancy",IF(K15="Guest",F15*H15*I15*G15,F15*H15*G15),IF(D15="Arrival",J15*G15,0))</x:f>
        <x:v>0</x:v>
      </x:c>
      <x:c r="Y15" s="110" t="n">
        <x:f>IF(D15="Fixed",W15+ROUNDUP(W15*O15,0)+N15,IF(D15="Circulating",W15+P15+Q15+N15,X15*L15+N15))</x:f>
        <x:v>0</x:v>
      </x:c>
      <x:c r="Z15" s="110" t="n">
        <x:f>X15*M15+N15</x:f>
        <x:v>0</x:v>
      </x:c>
      <x:c r="AA15" s="110" t="n">
        <x:f>R15+S15-T15</x:f>
        <x:v>0</x:v>
      </x:c>
      <x:c r="AB15" s="111" t="n">
        <x:f>MAX(0,Y15-AA15)</x:f>
        <x:v>0</x:v>
      </x:c>
      <x:c r="AC15" s="112" t="n">
        <x:f>IF(AB15&lt;=0,0,MAX(V15,ROUNDUP(AB15/MAX(U15,1),0)*MAX(U15,1)))</x:f>
        <x:v>0</x:v>
      </x:c>
      <x:c r="AD15" s="113" t="n">
        <x:f>MAX(0,AC15-AB15)</x:f>
        <x:v>0</x:v>
      </x:c>
      <x:c r="AE15" s="84" t="str"/>
    </x:row>
    <x:row r="16" ht="28" customHeight="1">
      <x:c r="A16" s="85" t="str"/>
      <x:c r="B16" s="37" t="str"/>
      <x:c r="C16" s="37" t="str"/>
      <x:c r="D16" s="37" t="str"/>
      <x:c r="E16" s="37" t="str"/>
      <x:c r="F16" s="99" t="n">
        <x:v>0</x:v>
      </x:c>
      <x:c r="G16" s="99" t="n">
        <x:v>0</x:v>
      </x:c>
      <x:c r="H16" s="96" t="n">
        <x:v>0</x:v>
      </x:c>
      <x:c r="I16" s="99" t="n">
        <x:v>0</x:v>
      </x:c>
      <x:c r="J16" s="99" t="n">
        <x:v>0</x:v>
      </x:c>
      <x:c r="K16" s="37" t="str">
        <x:v>Room</x:v>
      </x:c>
      <x:c r="L16" s="99" t="n">
        <x:v>0</x:v>
      </x:c>
      <x:c r="M16" s="99" t="n">
        <x:v>0</x:v>
      </x:c>
      <x:c r="N16" s="99" t="n">
        <x:v>0</x:v>
      </x:c>
      <x:c r="O16" s="99" t="n">
        <x:v>0</x:v>
      </x:c>
      <x:c r="P16" s="99" t="n">
        <x:v>0</x:v>
      </x:c>
      <x:c r="Q16" s="99" t="n">
        <x:v>0</x:v>
      </x:c>
      <x:c r="R16" s="99" t="n">
        <x:v>0</x:v>
      </x:c>
      <x:c r="S16" s="99" t="n">
        <x:v>0</x:v>
      </x:c>
      <x:c r="T16" s="99" t="n">
        <x:v>0</x:v>
      </x:c>
      <x:c r="U16" s="99" t="n">
        <x:v>1</x:v>
      </x:c>
      <x:c r="V16" s="102" t="n">
        <x:v>0</x:v>
      </x:c>
      <x:c r="W16" s="109" t="n">
        <x:f>IF(OR(D16="Fixed",D16="Circulating"),F16*G16,0)</x:f>
        <x:v>0</x:v>
      </x:c>
      <x:c r="X16" s="110" t="n">
        <x:f>IF(D16="Occupancy",IF(K16="Guest",F16*H16*I16*G16,F16*H16*G16),IF(D16="Arrival",J16*G16,0))</x:f>
        <x:v>0</x:v>
      </x:c>
      <x:c r="Y16" s="110" t="n">
        <x:f>IF(D16="Fixed",W16+ROUNDUP(W16*O16,0)+N16,IF(D16="Circulating",W16+P16+Q16+N16,X16*L16+N16))</x:f>
        <x:v>0</x:v>
      </x:c>
      <x:c r="Z16" s="110" t="n">
        <x:f>X16*M16+N16</x:f>
        <x:v>0</x:v>
      </x:c>
      <x:c r="AA16" s="110" t="n">
        <x:f>R16+S16-T16</x:f>
        <x:v>0</x:v>
      </x:c>
      <x:c r="AB16" s="111" t="n">
        <x:f>MAX(0,Y16-AA16)</x:f>
        <x:v>0</x:v>
      </x:c>
      <x:c r="AC16" s="112" t="n">
        <x:f>IF(AB16&lt;=0,0,MAX(V16,ROUNDUP(AB16/MAX(U16,1),0)*MAX(U16,1)))</x:f>
        <x:v>0</x:v>
      </x:c>
      <x:c r="AD16" s="113" t="n">
        <x:f>MAX(0,AC16-AB16)</x:f>
        <x:v>0</x:v>
      </x:c>
      <x:c r="AE16" s="84" t="str"/>
    </x:row>
    <x:row r="17" ht="28" customHeight="1">
      <x:c r="A17" s="85" t="str"/>
      <x:c r="B17" s="37" t="str"/>
      <x:c r="C17" s="37" t="str"/>
      <x:c r="D17" s="37" t="str"/>
      <x:c r="E17" s="37" t="str"/>
      <x:c r="F17" s="99" t="n">
        <x:v>0</x:v>
      </x:c>
      <x:c r="G17" s="99" t="n">
        <x:v>0</x:v>
      </x:c>
      <x:c r="H17" s="96" t="n">
        <x:v>0</x:v>
      </x:c>
      <x:c r="I17" s="99" t="n">
        <x:v>0</x:v>
      </x:c>
      <x:c r="J17" s="99" t="n">
        <x:v>0</x:v>
      </x:c>
      <x:c r="K17" s="37" t="str">
        <x:v>Room</x:v>
      </x:c>
      <x:c r="L17" s="99" t="n">
        <x:v>0</x:v>
      </x:c>
      <x:c r="M17" s="99" t="n">
        <x:v>0</x:v>
      </x:c>
      <x:c r="N17" s="99" t="n">
        <x:v>0</x:v>
      </x:c>
      <x:c r="O17" s="99" t="n">
        <x:v>0</x:v>
      </x:c>
      <x:c r="P17" s="99" t="n">
        <x:v>0</x:v>
      </x:c>
      <x:c r="Q17" s="99" t="n">
        <x:v>0</x:v>
      </x:c>
      <x:c r="R17" s="99" t="n">
        <x:v>0</x:v>
      </x:c>
      <x:c r="S17" s="99" t="n">
        <x:v>0</x:v>
      </x:c>
      <x:c r="T17" s="99" t="n">
        <x:v>0</x:v>
      </x:c>
      <x:c r="U17" s="99" t="n">
        <x:v>1</x:v>
      </x:c>
      <x:c r="V17" s="102" t="n">
        <x:v>0</x:v>
      </x:c>
      <x:c r="W17" s="109" t="n">
        <x:f>IF(OR(D17="Fixed",D17="Circulating"),F17*G17,0)</x:f>
        <x:v>0</x:v>
      </x:c>
      <x:c r="X17" s="110" t="n">
        <x:f>IF(D17="Occupancy",IF(K17="Guest",F17*H17*I17*G17,F17*H17*G17),IF(D17="Arrival",J17*G17,0))</x:f>
        <x:v>0</x:v>
      </x:c>
      <x:c r="Y17" s="110" t="n">
        <x:f>IF(D17="Fixed",W17+ROUNDUP(W17*O17,0)+N17,IF(D17="Circulating",W17+P17+Q17+N17,X17*L17+N17))</x:f>
        <x:v>0</x:v>
      </x:c>
      <x:c r="Z17" s="110" t="n">
        <x:f>X17*M17+N17</x:f>
        <x:v>0</x:v>
      </x:c>
      <x:c r="AA17" s="110" t="n">
        <x:f>R17+S17-T17</x:f>
        <x:v>0</x:v>
      </x:c>
      <x:c r="AB17" s="111" t="n">
        <x:f>MAX(0,Y17-AA17)</x:f>
        <x:v>0</x:v>
      </x:c>
      <x:c r="AC17" s="112" t="n">
        <x:f>IF(AB17&lt;=0,0,MAX(V17,ROUNDUP(AB17/MAX(U17,1),0)*MAX(U17,1)))</x:f>
        <x:v>0</x:v>
      </x:c>
      <x:c r="AD17" s="113" t="n">
        <x:f>MAX(0,AC17-AB17)</x:f>
        <x:v>0</x:v>
      </x:c>
      <x:c r="AE17" s="84" t="str"/>
    </x:row>
    <x:row r="18" ht="28" customHeight="1">
      <x:c r="A18" s="85" t="str"/>
      <x:c r="B18" s="37" t="str"/>
      <x:c r="C18" s="37" t="str"/>
      <x:c r="D18" s="37" t="str"/>
      <x:c r="E18" s="37" t="str"/>
      <x:c r="F18" s="99" t="n">
        <x:v>0</x:v>
      </x:c>
      <x:c r="G18" s="99" t="n">
        <x:v>0</x:v>
      </x:c>
      <x:c r="H18" s="96" t="n">
        <x:v>0</x:v>
      </x:c>
      <x:c r="I18" s="99" t="n">
        <x:v>0</x:v>
      </x:c>
      <x:c r="J18" s="99" t="n">
        <x:v>0</x:v>
      </x:c>
      <x:c r="K18" s="37" t="str">
        <x:v>Room</x:v>
      </x:c>
      <x:c r="L18" s="99" t="n">
        <x:v>0</x:v>
      </x:c>
      <x:c r="M18" s="99" t="n">
        <x:v>0</x:v>
      </x:c>
      <x:c r="N18" s="99" t="n">
        <x:v>0</x:v>
      </x:c>
      <x:c r="O18" s="99" t="n">
        <x:v>0</x:v>
      </x:c>
      <x:c r="P18" s="99" t="n">
        <x:v>0</x:v>
      </x:c>
      <x:c r="Q18" s="99" t="n">
        <x:v>0</x:v>
      </x:c>
      <x:c r="R18" s="99" t="n">
        <x:v>0</x:v>
      </x:c>
      <x:c r="S18" s="99" t="n">
        <x:v>0</x:v>
      </x:c>
      <x:c r="T18" s="99" t="n">
        <x:v>0</x:v>
      </x:c>
      <x:c r="U18" s="99" t="n">
        <x:v>1</x:v>
      </x:c>
      <x:c r="V18" s="102" t="n">
        <x:v>0</x:v>
      </x:c>
      <x:c r="W18" s="109" t="n">
        <x:f>IF(OR(D18="Fixed",D18="Circulating"),F18*G18,0)</x:f>
        <x:v>0</x:v>
      </x:c>
      <x:c r="X18" s="110" t="n">
        <x:f>IF(D18="Occupancy",IF(K18="Guest",F18*H18*I18*G18,F18*H18*G18),IF(D18="Arrival",J18*G18,0))</x:f>
        <x:v>0</x:v>
      </x:c>
      <x:c r="Y18" s="110" t="n">
        <x:f>IF(D18="Fixed",W18+ROUNDUP(W18*O18,0)+N18,IF(D18="Circulating",W18+P18+Q18+N18,X18*L18+N18))</x:f>
        <x:v>0</x:v>
      </x:c>
      <x:c r="Z18" s="110" t="n">
        <x:f>X18*M18+N18</x:f>
        <x:v>0</x:v>
      </x:c>
      <x:c r="AA18" s="110" t="n">
        <x:f>R18+S18-T18</x:f>
        <x:v>0</x:v>
      </x:c>
      <x:c r="AB18" s="111" t="n">
        <x:f>MAX(0,Y18-AA18)</x:f>
        <x:v>0</x:v>
      </x:c>
      <x:c r="AC18" s="112" t="n">
        <x:f>IF(AB18&lt;=0,0,MAX(V18,ROUNDUP(AB18/MAX(U18,1),0)*MAX(U18,1)))</x:f>
        <x:v>0</x:v>
      </x:c>
      <x:c r="AD18" s="113" t="n">
        <x:f>MAX(0,AC18-AB18)</x:f>
        <x:v>0</x:v>
      </x:c>
      <x:c r="AE18" s="84" t="str"/>
    </x:row>
    <x:row r="19" ht="28" customHeight="1">
      <x:c r="A19" s="85" t="str"/>
      <x:c r="B19" s="37" t="str"/>
      <x:c r="C19" s="37" t="str"/>
      <x:c r="D19" s="37" t="str"/>
      <x:c r="E19" s="37" t="str"/>
      <x:c r="F19" s="99" t="n">
        <x:v>0</x:v>
      </x:c>
      <x:c r="G19" s="99" t="n">
        <x:v>0</x:v>
      </x:c>
      <x:c r="H19" s="96" t="n">
        <x:v>0</x:v>
      </x:c>
      <x:c r="I19" s="99" t="n">
        <x:v>0</x:v>
      </x:c>
      <x:c r="J19" s="99" t="n">
        <x:v>0</x:v>
      </x:c>
      <x:c r="K19" s="37" t="str">
        <x:v>Room</x:v>
      </x:c>
      <x:c r="L19" s="99" t="n">
        <x:v>0</x:v>
      </x:c>
      <x:c r="M19" s="99" t="n">
        <x:v>0</x:v>
      </x:c>
      <x:c r="N19" s="99" t="n">
        <x:v>0</x:v>
      </x:c>
      <x:c r="O19" s="99" t="n">
        <x:v>0</x:v>
      </x:c>
      <x:c r="P19" s="99" t="n">
        <x:v>0</x:v>
      </x:c>
      <x:c r="Q19" s="99" t="n">
        <x:v>0</x:v>
      </x:c>
      <x:c r="R19" s="99" t="n">
        <x:v>0</x:v>
      </x:c>
      <x:c r="S19" s="99" t="n">
        <x:v>0</x:v>
      </x:c>
      <x:c r="T19" s="99" t="n">
        <x:v>0</x:v>
      </x:c>
      <x:c r="U19" s="99" t="n">
        <x:v>1</x:v>
      </x:c>
      <x:c r="V19" s="102" t="n">
        <x:v>0</x:v>
      </x:c>
      <x:c r="W19" s="109" t="n">
        <x:f>IF(OR(D19="Fixed",D19="Circulating"),F19*G19,0)</x:f>
        <x:v>0</x:v>
      </x:c>
      <x:c r="X19" s="110" t="n">
        <x:f>IF(D19="Occupancy",IF(K19="Guest",F19*H19*I19*G19,F19*H19*G19),IF(D19="Arrival",J19*G19,0))</x:f>
        <x:v>0</x:v>
      </x:c>
      <x:c r="Y19" s="110" t="n">
        <x:f>IF(D19="Fixed",W19+ROUNDUP(W19*O19,0)+N19,IF(D19="Circulating",W19+P19+Q19+N19,X19*L19+N19))</x:f>
        <x:v>0</x:v>
      </x:c>
      <x:c r="Z19" s="110" t="n">
        <x:f>X19*M19+N19</x:f>
        <x:v>0</x:v>
      </x:c>
      <x:c r="AA19" s="110" t="n">
        <x:f>R19+S19-T19</x:f>
        <x:v>0</x:v>
      </x:c>
      <x:c r="AB19" s="111" t="n">
        <x:f>MAX(0,Y19-AA19)</x:f>
        <x:v>0</x:v>
      </x:c>
      <x:c r="AC19" s="112" t="n">
        <x:f>IF(AB19&lt;=0,0,MAX(V19,ROUNDUP(AB19/MAX(U19,1),0)*MAX(U19,1)))</x:f>
        <x:v>0</x:v>
      </x:c>
      <x:c r="AD19" s="113" t="n">
        <x:f>MAX(0,AC19-AB19)</x:f>
        <x:v>0</x:v>
      </x:c>
      <x:c r="AE19" s="84" t="str"/>
    </x:row>
    <x:row r="20" ht="28" customHeight="1">
      <x:c r="A20" s="85" t="str"/>
      <x:c r="B20" s="37" t="str"/>
      <x:c r="C20" s="37" t="str"/>
      <x:c r="D20" s="37" t="str"/>
      <x:c r="E20" s="37" t="str"/>
      <x:c r="F20" s="99" t="n">
        <x:v>0</x:v>
      </x:c>
      <x:c r="G20" s="99" t="n">
        <x:v>0</x:v>
      </x:c>
      <x:c r="H20" s="96" t="n">
        <x:v>0</x:v>
      </x:c>
      <x:c r="I20" s="99" t="n">
        <x:v>0</x:v>
      </x:c>
      <x:c r="J20" s="99" t="n">
        <x:v>0</x:v>
      </x:c>
      <x:c r="K20" s="37" t="str">
        <x:v>Room</x:v>
      </x:c>
      <x:c r="L20" s="99" t="n">
        <x:v>0</x:v>
      </x:c>
      <x:c r="M20" s="99" t="n">
        <x:v>0</x:v>
      </x:c>
      <x:c r="N20" s="99" t="n">
        <x:v>0</x:v>
      </x:c>
      <x:c r="O20" s="99" t="n">
        <x:v>0</x:v>
      </x:c>
      <x:c r="P20" s="99" t="n">
        <x:v>0</x:v>
      </x:c>
      <x:c r="Q20" s="99" t="n">
        <x:v>0</x:v>
      </x:c>
      <x:c r="R20" s="99" t="n">
        <x:v>0</x:v>
      </x:c>
      <x:c r="S20" s="99" t="n">
        <x:v>0</x:v>
      </x:c>
      <x:c r="T20" s="99" t="n">
        <x:v>0</x:v>
      </x:c>
      <x:c r="U20" s="99" t="n">
        <x:v>1</x:v>
      </x:c>
      <x:c r="V20" s="102" t="n">
        <x:v>0</x:v>
      </x:c>
      <x:c r="W20" s="109" t="n">
        <x:f>IF(OR(D20="Fixed",D20="Circulating"),F20*G20,0)</x:f>
        <x:v>0</x:v>
      </x:c>
      <x:c r="X20" s="110" t="n">
        <x:f>IF(D20="Occupancy",IF(K20="Guest",F20*H20*I20*G20,F20*H20*G20),IF(D20="Arrival",J20*G20,0))</x:f>
        <x:v>0</x:v>
      </x:c>
      <x:c r="Y20" s="110" t="n">
        <x:f>IF(D20="Fixed",W20+ROUNDUP(W20*O20,0)+N20,IF(D20="Circulating",W20+P20+Q20+N20,X20*L20+N20))</x:f>
        <x:v>0</x:v>
      </x:c>
      <x:c r="Z20" s="110" t="n">
        <x:f>X20*M20+N20</x:f>
        <x:v>0</x:v>
      </x:c>
      <x:c r="AA20" s="110" t="n">
        <x:f>R20+S20-T20</x:f>
        <x:v>0</x:v>
      </x:c>
      <x:c r="AB20" s="111" t="n">
        <x:f>MAX(0,Y20-AA20)</x:f>
        <x:v>0</x:v>
      </x:c>
      <x:c r="AC20" s="112" t="n">
        <x:f>IF(AB20&lt;=0,0,MAX(V20,ROUNDUP(AB20/MAX(U20,1),0)*MAX(U20,1)))</x:f>
        <x:v>0</x:v>
      </x:c>
      <x:c r="AD20" s="113" t="n">
        <x:f>MAX(0,AC20-AB20)</x:f>
        <x:v>0</x:v>
      </x:c>
      <x:c r="AE20" s="84" t="str"/>
    </x:row>
    <x:row r="21" ht="28" customHeight="1">
      <x:c r="A21" s="85" t="str"/>
      <x:c r="B21" s="37" t="str"/>
      <x:c r="C21" s="37" t="str"/>
      <x:c r="D21" s="37" t="str"/>
      <x:c r="E21" s="37" t="str"/>
      <x:c r="F21" s="99" t="n">
        <x:v>0</x:v>
      </x:c>
      <x:c r="G21" s="99" t="n">
        <x:v>0</x:v>
      </x:c>
      <x:c r="H21" s="96" t="n">
        <x:v>0</x:v>
      </x:c>
      <x:c r="I21" s="99" t="n">
        <x:v>0</x:v>
      </x:c>
      <x:c r="J21" s="99" t="n">
        <x:v>0</x:v>
      </x:c>
      <x:c r="K21" s="37" t="str">
        <x:v>Room</x:v>
      </x:c>
      <x:c r="L21" s="99" t="n">
        <x:v>0</x:v>
      </x:c>
      <x:c r="M21" s="99" t="n">
        <x:v>0</x:v>
      </x:c>
      <x:c r="N21" s="99" t="n">
        <x:v>0</x:v>
      </x:c>
      <x:c r="O21" s="99" t="n">
        <x:v>0</x:v>
      </x:c>
      <x:c r="P21" s="99" t="n">
        <x:v>0</x:v>
      </x:c>
      <x:c r="Q21" s="99" t="n">
        <x:v>0</x:v>
      </x:c>
      <x:c r="R21" s="99" t="n">
        <x:v>0</x:v>
      </x:c>
      <x:c r="S21" s="99" t="n">
        <x:v>0</x:v>
      </x:c>
      <x:c r="T21" s="99" t="n">
        <x:v>0</x:v>
      </x:c>
      <x:c r="U21" s="99" t="n">
        <x:v>1</x:v>
      </x:c>
      <x:c r="V21" s="102" t="n">
        <x:v>0</x:v>
      </x:c>
      <x:c r="W21" s="109" t="n">
        <x:f>IF(OR(D21="Fixed",D21="Circulating"),F21*G21,0)</x:f>
        <x:v>0</x:v>
      </x:c>
      <x:c r="X21" s="110" t="n">
        <x:f>IF(D21="Occupancy",IF(K21="Guest",F21*H21*I21*G21,F21*H21*G21),IF(D21="Arrival",J21*G21,0))</x:f>
        <x:v>0</x:v>
      </x:c>
      <x:c r="Y21" s="110" t="n">
        <x:f>IF(D21="Fixed",W21+ROUNDUP(W21*O21,0)+N21,IF(D21="Circulating",W21+P21+Q21+N21,X21*L21+N21))</x:f>
        <x:v>0</x:v>
      </x:c>
      <x:c r="Z21" s="110" t="n">
        <x:f>X21*M21+N21</x:f>
        <x:v>0</x:v>
      </x:c>
      <x:c r="AA21" s="110" t="n">
        <x:f>R21+S21-T21</x:f>
        <x:v>0</x:v>
      </x:c>
      <x:c r="AB21" s="111" t="n">
        <x:f>MAX(0,Y21-AA21)</x:f>
        <x:v>0</x:v>
      </x:c>
      <x:c r="AC21" s="112" t="n">
        <x:f>IF(AB21&lt;=0,0,MAX(V21,ROUNDUP(AB21/MAX(U21,1),0)*MAX(U21,1)))</x:f>
        <x:v>0</x:v>
      </x:c>
      <x:c r="AD21" s="113" t="n">
        <x:f>MAX(0,AC21-AB21)</x:f>
        <x:v>0</x:v>
      </x:c>
      <x:c r="AE21" s="84" t="str"/>
    </x:row>
    <x:row r="22" ht="28" customHeight="1">
      <x:c r="A22" s="85" t="str"/>
      <x:c r="B22" s="37" t="str"/>
      <x:c r="C22" s="37" t="str"/>
      <x:c r="D22" s="37" t="str"/>
      <x:c r="E22" s="37" t="str"/>
      <x:c r="F22" s="99" t="n">
        <x:v>0</x:v>
      </x:c>
      <x:c r="G22" s="99" t="n">
        <x:v>0</x:v>
      </x:c>
      <x:c r="H22" s="96" t="n">
        <x:v>0</x:v>
      </x:c>
      <x:c r="I22" s="99" t="n">
        <x:v>0</x:v>
      </x:c>
      <x:c r="J22" s="99" t="n">
        <x:v>0</x:v>
      </x:c>
      <x:c r="K22" s="37" t="str">
        <x:v>Room</x:v>
      </x:c>
      <x:c r="L22" s="99" t="n">
        <x:v>0</x:v>
      </x:c>
      <x:c r="M22" s="99" t="n">
        <x:v>0</x:v>
      </x:c>
      <x:c r="N22" s="99" t="n">
        <x:v>0</x:v>
      </x:c>
      <x:c r="O22" s="99" t="n">
        <x:v>0</x:v>
      </x:c>
      <x:c r="P22" s="99" t="n">
        <x:v>0</x:v>
      </x:c>
      <x:c r="Q22" s="99" t="n">
        <x:v>0</x:v>
      </x:c>
      <x:c r="R22" s="99" t="n">
        <x:v>0</x:v>
      </x:c>
      <x:c r="S22" s="99" t="n">
        <x:v>0</x:v>
      </x:c>
      <x:c r="T22" s="99" t="n">
        <x:v>0</x:v>
      </x:c>
      <x:c r="U22" s="99" t="n">
        <x:v>1</x:v>
      </x:c>
      <x:c r="V22" s="102" t="n">
        <x:v>0</x:v>
      </x:c>
      <x:c r="W22" s="109" t="n">
        <x:f>IF(OR(D22="Fixed",D22="Circulating"),F22*G22,0)</x:f>
        <x:v>0</x:v>
      </x:c>
      <x:c r="X22" s="110" t="n">
        <x:f>IF(D22="Occupancy",IF(K22="Guest",F22*H22*I22*G22,F22*H22*G22),IF(D22="Arrival",J22*G22,0))</x:f>
        <x:v>0</x:v>
      </x:c>
      <x:c r="Y22" s="110" t="n">
        <x:f>IF(D22="Fixed",W22+ROUNDUP(W22*O22,0)+N22,IF(D22="Circulating",W22+P22+Q22+N22,X22*L22+N22))</x:f>
        <x:v>0</x:v>
      </x:c>
      <x:c r="Z22" s="110" t="n">
        <x:f>X22*M22+N22</x:f>
        <x:v>0</x:v>
      </x:c>
      <x:c r="AA22" s="110" t="n">
        <x:f>R22+S22-T22</x:f>
        <x:v>0</x:v>
      </x:c>
      <x:c r="AB22" s="111" t="n">
        <x:f>MAX(0,Y22-AA22)</x:f>
        <x:v>0</x:v>
      </x:c>
      <x:c r="AC22" s="112" t="n">
        <x:f>IF(AB22&lt;=0,0,MAX(V22,ROUNDUP(AB22/MAX(U22,1),0)*MAX(U22,1)))</x:f>
        <x:v>0</x:v>
      </x:c>
      <x:c r="AD22" s="113" t="n">
        <x:f>MAX(0,AC22-AB22)</x:f>
        <x:v>0</x:v>
      </x:c>
      <x:c r="AE22" s="84" t="str"/>
    </x:row>
    <x:row r="23" ht="28" customHeight="1">
      <x:c r="A23" s="85" t="str"/>
      <x:c r="B23" s="37" t="str"/>
      <x:c r="C23" s="37" t="str"/>
      <x:c r="D23" s="37" t="str"/>
      <x:c r="E23" s="37" t="str"/>
      <x:c r="F23" s="99" t="n">
        <x:v>0</x:v>
      </x:c>
      <x:c r="G23" s="99" t="n">
        <x:v>0</x:v>
      </x:c>
      <x:c r="H23" s="96" t="n">
        <x:v>0</x:v>
      </x:c>
      <x:c r="I23" s="99" t="n">
        <x:v>0</x:v>
      </x:c>
      <x:c r="J23" s="99" t="n">
        <x:v>0</x:v>
      </x:c>
      <x:c r="K23" s="37" t="str">
        <x:v>Room</x:v>
      </x:c>
      <x:c r="L23" s="99" t="n">
        <x:v>0</x:v>
      </x:c>
      <x:c r="M23" s="99" t="n">
        <x:v>0</x:v>
      </x:c>
      <x:c r="N23" s="99" t="n">
        <x:v>0</x:v>
      </x:c>
      <x:c r="O23" s="99" t="n">
        <x:v>0</x:v>
      </x:c>
      <x:c r="P23" s="99" t="n">
        <x:v>0</x:v>
      </x:c>
      <x:c r="Q23" s="99" t="n">
        <x:v>0</x:v>
      </x:c>
      <x:c r="R23" s="99" t="n">
        <x:v>0</x:v>
      </x:c>
      <x:c r="S23" s="99" t="n">
        <x:v>0</x:v>
      </x:c>
      <x:c r="T23" s="99" t="n">
        <x:v>0</x:v>
      </x:c>
      <x:c r="U23" s="99" t="n">
        <x:v>1</x:v>
      </x:c>
      <x:c r="V23" s="102" t="n">
        <x:v>0</x:v>
      </x:c>
      <x:c r="W23" s="109" t="n">
        <x:f>IF(OR(D23="Fixed",D23="Circulating"),F23*G23,0)</x:f>
        <x:v>0</x:v>
      </x:c>
      <x:c r="X23" s="110" t="n">
        <x:f>IF(D23="Occupancy",IF(K23="Guest",F23*H23*I23*G23,F23*H23*G23),IF(D23="Arrival",J23*G23,0))</x:f>
        <x:v>0</x:v>
      </x:c>
      <x:c r="Y23" s="110" t="n">
        <x:f>IF(D23="Fixed",W23+ROUNDUP(W23*O23,0)+N23,IF(D23="Circulating",W23+P23+Q23+N23,X23*L23+N23))</x:f>
        <x:v>0</x:v>
      </x:c>
      <x:c r="Z23" s="110" t="n">
        <x:f>X23*M23+N23</x:f>
        <x:v>0</x:v>
      </x:c>
      <x:c r="AA23" s="110" t="n">
        <x:f>R23+S23-T23</x:f>
        <x:v>0</x:v>
      </x:c>
      <x:c r="AB23" s="111" t="n">
        <x:f>MAX(0,Y23-AA23)</x:f>
        <x:v>0</x:v>
      </x:c>
      <x:c r="AC23" s="112" t="n">
        <x:f>IF(AB23&lt;=0,0,MAX(V23,ROUNDUP(AB23/MAX(U23,1),0)*MAX(U23,1)))</x:f>
        <x:v>0</x:v>
      </x:c>
      <x:c r="AD23" s="113" t="n">
        <x:f>MAX(0,AC23-AB23)</x:f>
        <x:v>0</x:v>
      </x:c>
      <x:c r="AE23" s="84" t="str"/>
    </x:row>
    <x:row r="24" ht="28" customHeight="1">
      <x:c r="A24" s="85" t="str"/>
      <x:c r="B24" s="37" t="str"/>
      <x:c r="C24" s="37" t="str"/>
      <x:c r="D24" s="37" t="str"/>
      <x:c r="E24" s="37" t="str"/>
      <x:c r="F24" s="99" t="n">
        <x:v>0</x:v>
      </x:c>
      <x:c r="G24" s="99" t="n">
        <x:v>0</x:v>
      </x:c>
      <x:c r="H24" s="96" t="n">
        <x:v>0</x:v>
      </x:c>
      <x:c r="I24" s="99" t="n">
        <x:v>0</x:v>
      </x:c>
      <x:c r="J24" s="99" t="n">
        <x:v>0</x:v>
      </x:c>
      <x:c r="K24" s="37" t="str">
        <x:v>Room</x:v>
      </x:c>
      <x:c r="L24" s="99" t="n">
        <x:v>0</x:v>
      </x:c>
      <x:c r="M24" s="99" t="n">
        <x:v>0</x:v>
      </x:c>
      <x:c r="N24" s="99" t="n">
        <x:v>0</x:v>
      </x:c>
      <x:c r="O24" s="99" t="n">
        <x:v>0</x:v>
      </x:c>
      <x:c r="P24" s="99" t="n">
        <x:v>0</x:v>
      </x:c>
      <x:c r="Q24" s="99" t="n">
        <x:v>0</x:v>
      </x:c>
      <x:c r="R24" s="99" t="n">
        <x:v>0</x:v>
      </x:c>
      <x:c r="S24" s="99" t="n">
        <x:v>0</x:v>
      </x:c>
      <x:c r="T24" s="99" t="n">
        <x:v>0</x:v>
      </x:c>
      <x:c r="U24" s="99" t="n">
        <x:v>1</x:v>
      </x:c>
      <x:c r="V24" s="102" t="n">
        <x:v>0</x:v>
      </x:c>
      <x:c r="W24" s="109" t="n">
        <x:f>IF(OR(D24="Fixed",D24="Circulating"),F24*G24,0)</x:f>
        <x:v>0</x:v>
      </x:c>
      <x:c r="X24" s="110" t="n">
        <x:f>IF(D24="Occupancy",IF(K24="Guest",F24*H24*I24*G24,F24*H24*G24),IF(D24="Arrival",J24*G24,0))</x:f>
        <x:v>0</x:v>
      </x:c>
      <x:c r="Y24" s="110" t="n">
        <x:f>IF(D24="Fixed",W24+ROUNDUP(W24*O24,0)+N24,IF(D24="Circulating",W24+P24+Q24+N24,X24*L24+N24))</x:f>
        <x:v>0</x:v>
      </x:c>
      <x:c r="Z24" s="110" t="n">
        <x:f>X24*M24+N24</x:f>
        <x:v>0</x:v>
      </x:c>
      <x:c r="AA24" s="110" t="n">
        <x:f>R24+S24-T24</x:f>
        <x:v>0</x:v>
      </x:c>
      <x:c r="AB24" s="111" t="n">
        <x:f>MAX(0,Y24-AA24)</x:f>
        <x:v>0</x:v>
      </x:c>
      <x:c r="AC24" s="112" t="n">
        <x:f>IF(AB24&lt;=0,0,MAX(V24,ROUNDUP(AB24/MAX(U24,1),0)*MAX(U24,1)))</x:f>
        <x:v>0</x:v>
      </x:c>
      <x:c r="AD24" s="113" t="n">
        <x:f>MAX(0,AC24-AB24)</x:f>
        <x:v>0</x:v>
      </x:c>
      <x:c r="AE24" s="84" t="str"/>
    </x:row>
    <x:row r="25" ht="28" customHeight="1">
      <x:c r="A25" s="85" t="str"/>
      <x:c r="B25" s="37" t="str"/>
      <x:c r="C25" s="37" t="str"/>
      <x:c r="D25" s="37" t="str"/>
      <x:c r="E25" s="37" t="str"/>
      <x:c r="F25" s="99" t="n">
        <x:v>0</x:v>
      </x:c>
      <x:c r="G25" s="99" t="n">
        <x:v>0</x:v>
      </x:c>
      <x:c r="H25" s="96" t="n">
        <x:v>0</x:v>
      </x:c>
      <x:c r="I25" s="99" t="n">
        <x:v>0</x:v>
      </x:c>
      <x:c r="J25" s="99" t="n">
        <x:v>0</x:v>
      </x:c>
      <x:c r="K25" s="37" t="str">
        <x:v>Room</x:v>
      </x:c>
      <x:c r="L25" s="99" t="n">
        <x:v>0</x:v>
      </x:c>
      <x:c r="M25" s="99" t="n">
        <x:v>0</x:v>
      </x:c>
      <x:c r="N25" s="99" t="n">
        <x:v>0</x:v>
      </x:c>
      <x:c r="O25" s="99" t="n">
        <x:v>0</x:v>
      </x:c>
      <x:c r="P25" s="99" t="n">
        <x:v>0</x:v>
      </x:c>
      <x:c r="Q25" s="99" t="n">
        <x:v>0</x:v>
      </x:c>
      <x:c r="R25" s="99" t="n">
        <x:v>0</x:v>
      </x:c>
      <x:c r="S25" s="99" t="n">
        <x:v>0</x:v>
      </x:c>
      <x:c r="T25" s="99" t="n">
        <x:v>0</x:v>
      </x:c>
      <x:c r="U25" s="99" t="n">
        <x:v>1</x:v>
      </x:c>
      <x:c r="V25" s="102" t="n">
        <x:v>0</x:v>
      </x:c>
      <x:c r="W25" s="109" t="n">
        <x:f>IF(OR(D25="Fixed",D25="Circulating"),F25*G25,0)</x:f>
        <x:v>0</x:v>
      </x:c>
      <x:c r="X25" s="110" t="n">
        <x:f>IF(D25="Occupancy",IF(K25="Guest",F25*H25*I25*G25,F25*H25*G25),IF(D25="Arrival",J25*G25,0))</x:f>
        <x:v>0</x:v>
      </x:c>
      <x:c r="Y25" s="110" t="n">
        <x:f>IF(D25="Fixed",W25+ROUNDUP(W25*O25,0)+N25,IF(D25="Circulating",W25+P25+Q25+N25,X25*L25+N25))</x:f>
        <x:v>0</x:v>
      </x:c>
      <x:c r="Z25" s="110" t="n">
        <x:f>X25*M25+N25</x:f>
        <x:v>0</x:v>
      </x:c>
      <x:c r="AA25" s="110" t="n">
        <x:f>R25+S25-T25</x:f>
        <x:v>0</x:v>
      </x:c>
      <x:c r="AB25" s="111" t="n">
        <x:f>MAX(0,Y25-AA25)</x:f>
        <x:v>0</x:v>
      </x:c>
      <x:c r="AC25" s="112" t="n">
        <x:f>IF(AB25&lt;=0,0,MAX(V25,ROUNDUP(AB25/MAX(U25,1),0)*MAX(U25,1)))</x:f>
        <x:v>0</x:v>
      </x:c>
      <x:c r="AD25" s="113" t="n">
        <x:f>MAX(0,AC25-AB25)</x:f>
        <x:v>0</x:v>
      </x:c>
      <x:c r="AE25" s="84" t="str"/>
    </x:row>
    <x:row r="26" ht="28" customHeight="1">
      <x:c r="A26" s="85" t="str"/>
      <x:c r="B26" s="37" t="str"/>
      <x:c r="C26" s="37" t="str"/>
      <x:c r="D26" s="37" t="str"/>
      <x:c r="E26" s="37" t="str"/>
      <x:c r="F26" s="99" t="n">
        <x:v>0</x:v>
      </x:c>
      <x:c r="G26" s="99" t="n">
        <x:v>0</x:v>
      </x:c>
      <x:c r="H26" s="96" t="n">
        <x:v>0</x:v>
      </x:c>
      <x:c r="I26" s="99" t="n">
        <x:v>0</x:v>
      </x:c>
      <x:c r="J26" s="99" t="n">
        <x:v>0</x:v>
      </x:c>
      <x:c r="K26" s="37" t="str">
        <x:v>Room</x:v>
      </x:c>
      <x:c r="L26" s="99" t="n">
        <x:v>0</x:v>
      </x:c>
      <x:c r="M26" s="99" t="n">
        <x:v>0</x:v>
      </x:c>
      <x:c r="N26" s="99" t="n">
        <x:v>0</x:v>
      </x:c>
      <x:c r="O26" s="99" t="n">
        <x:v>0</x:v>
      </x:c>
      <x:c r="P26" s="99" t="n">
        <x:v>0</x:v>
      </x:c>
      <x:c r="Q26" s="99" t="n">
        <x:v>0</x:v>
      </x:c>
      <x:c r="R26" s="99" t="n">
        <x:v>0</x:v>
      </x:c>
      <x:c r="S26" s="99" t="n">
        <x:v>0</x:v>
      </x:c>
      <x:c r="T26" s="99" t="n">
        <x:v>0</x:v>
      </x:c>
      <x:c r="U26" s="99" t="n">
        <x:v>1</x:v>
      </x:c>
      <x:c r="V26" s="102" t="n">
        <x:v>0</x:v>
      </x:c>
      <x:c r="W26" s="109" t="n">
        <x:f>IF(OR(D26="Fixed",D26="Circulating"),F26*G26,0)</x:f>
        <x:v>0</x:v>
      </x:c>
      <x:c r="X26" s="110" t="n">
        <x:f>IF(D26="Occupancy",IF(K26="Guest",F26*H26*I26*G26,F26*H26*G26),IF(D26="Arrival",J26*G26,0))</x:f>
        <x:v>0</x:v>
      </x:c>
      <x:c r="Y26" s="110" t="n">
        <x:f>IF(D26="Fixed",W26+ROUNDUP(W26*O26,0)+N26,IF(D26="Circulating",W26+P26+Q26+N26,X26*L26+N26))</x:f>
        <x:v>0</x:v>
      </x:c>
      <x:c r="Z26" s="110" t="n">
        <x:f>X26*M26+N26</x:f>
        <x:v>0</x:v>
      </x:c>
      <x:c r="AA26" s="110" t="n">
        <x:f>R26+S26-T26</x:f>
        <x:v>0</x:v>
      </x:c>
      <x:c r="AB26" s="111" t="n">
        <x:f>MAX(0,Y26-AA26)</x:f>
        <x:v>0</x:v>
      </x:c>
      <x:c r="AC26" s="112" t="n">
        <x:f>IF(AB26&lt;=0,0,MAX(V26,ROUNDUP(AB26/MAX(U26,1),0)*MAX(U26,1)))</x:f>
        <x:v>0</x:v>
      </x:c>
      <x:c r="AD26" s="113" t="n">
        <x:f>MAX(0,AC26-AB26)</x:f>
        <x:v>0</x:v>
      </x:c>
      <x:c r="AE26" s="84" t="str"/>
    </x:row>
    <x:row r="27" ht="28" customHeight="1">
      <x:c r="A27" s="85" t="str"/>
      <x:c r="B27" s="37" t="str"/>
      <x:c r="C27" s="37" t="str"/>
      <x:c r="D27" s="37" t="str"/>
      <x:c r="E27" s="37" t="str"/>
      <x:c r="F27" s="99" t="n">
        <x:v>0</x:v>
      </x:c>
      <x:c r="G27" s="99" t="n">
        <x:v>0</x:v>
      </x:c>
      <x:c r="H27" s="96" t="n">
        <x:v>0</x:v>
      </x:c>
      <x:c r="I27" s="99" t="n">
        <x:v>0</x:v>
      </x:c>
      <x:c r="J27" s="99" t="n">
        <x:v>0</x:v>
      </x:c>
      <x:c r="K27" s="37" t="str">
        <x:v>Room</x:v>
      </x:c>
      <x:c r="L27" s="99" t="n">
        <x:v>0</x:v>
      </x:c>
      <x:c r="M27" s="99" t="n">
        <x:v>0</x:v>
      </x:c>
      <x:c r="N27" s="99" t="n">
        <x:v>0</x:v>
      </x:c>
      <x:c r="O27" s="99" t="n">
        <x:v>0</x:v>
      </x:c>
      <x:c r="P27" s="99" t="n">
        <x:v>0</x:v>
      </x:c>
      <x:c r="Q27" s="99" t="n">
        <x:v>0</x:v>
      </x:c>
      <x:c r="R27" s="99" t="n">
        <x:v>0</x:v>
      </x:c>
      <x:c r="S27" s="99" t="n">
        <x:v>0</x:v>
      </x:c>
      <x:c r="T27" s="99" t="n">
        <x:v>0</x:v>
      </x:c>
      <x:c r="U27" s="99" t="n">
        <x:v>1</x:v>
      </x:c>
      <x:c r="V27" s="102" t="n">
        <x:v>0</x:v>
      </x:c>
      <x:c r="W27" s="109" t="n">
        <x:f>IF(OR(D27="Fixed",D27="Circulating"),F27*G27,0)</x:f>
        <x:v>0</x:v>
      </x:c>
      <x:c r="X27" s="110" t="n">
        <x:f>IF(D27="Occupancy",IF(K27="Guest",F27*H27*I27*G27,F27*H27*G27),IF(D27="Arrival",J27*G27,0))</x:f>
        <x:v>0</x:v>
      </x:c>
      <x:c r="Y27" s="110" t="n">
        <x:f>IF(D27="Fixed",W27+ROUNDUP(W27*O27,0)+N27,IF(D27="Circulating",W27+P27+Q27+N27,X27*L27+N27))</x:f>
        <x:v>0</x:v>
      </x:c>
      <x:c r="Z27" s="110" t="n">
        <x:f>X27*M27+N27</x:f>
        <x:v>0</x:v>
      </x:c>
      <x:c r="AA27" s="110" t="n">
        <x:f>R27+S27-T27</x:f>
        <x:v>0</x:v>
      </x:c>
      <x:c r="AB27" s="111" t="n">
        <x:f>MAX(0,Y27-AA27)</x:f>
        <x:v>0</x:v>
      </x:c>
      <x:c r="AC27" s="112" t="n">
        <x:f>IF(AB27&lt;=0,0,MAX(V27,ROUNDUP(AB27/MAX(U27,1),0)*MAX(U27,1)))</x:f>
        <x:v>0</x:v>
      </x:c>
      <x:c r="AD27" s="113" t="n">
        <x:f>MAX(0,AC27-AB27)</x:f>
        <x:v>0</x:v>
      </x:c>
      <x:c r="AE27" s="84" t="str"/>
    </x:row>
    <x:row r="28" ht="28" customHeight="1">
      <x:c r="A28" s="85" t="str"/>
      <x:c r="B28" s="37" t="str"/>
      <x:c r="C28" s="37" t="str"/>
      <x:c r="D28" s="37" t="str"/>
      <x:c r="E28" s="37" t="str"/>
      <x:c r="F28" s="99" t="n">
        <x:v>0</x:v>
      </x:c>
      <x:c r="G28" s="99" t="n">
        <x:v>0</x:v>
      </x:c>
      <x:c r="H28" s="96" t="n">
        <x:v>0</x:v>
      </x:c>
      <x:c r="I28" s="99" t="n">
        <x:v>0</x:v>
      </x:c>
      <x:c r="J28" s="99" t="n">
        <x:v>0</x:v>
      </x:c>
      <x:c r="K28" s="37" t="str">
        <x:v>Room</x:v>
      </x:c>
      <x:c r="L28" s="99" t="n">
        <x:v>0</x:v>
      </x:c>
      <x:c r="M28" s="99" t="n">
        <x:v>0</x:v>
      </x:c>
      <x:c r="N28" s="99" t="n">
        <x:v>0</x:v>
      </x:c>
      <x:c r="O28" s="99" t="n">
        <x:v>0</x:v>
      </x:c>
      <x:c r="P28" s="99" t="n">
        <x:v>0</x:v>
      </x:c>
      <x:c r="Q28" s="99" t="n">
        <x:v>0</x:v>
      </x:c>
      <x:c r="R28" s="99" t="n">
        <x:v>0</x:v>
      </x:c>
      <x:c r="S28" s="99" t="n">
        <x:v>0</x:v>
      </x:c>
      <x:c r="T28" s="99" t="n">
        <x:v>0</x:v>
      </x:c>
      <x:c r="U28" s="99" t="n">
        <x:v>1</x:v>
      </x:c>
      <x:c r="V28" s="102" t="n">
        <x:v>0</x:v>
      </x:c>
      <x:c r="W28" s="109" t="n">
        <x:f>IF(OR(D28="Fixed",D28="Circulating"),F28*G28,0)</x:f>
        <x:v>0</x:v>
      </x:c>
      <x:c r="X28" s="110" t="n">
        <x:f>IF(D28="Occupancy",IF(K28="Guest",F28*H28*I28*G28,F28*H28*G28),IF(D28="Arrival",J28*G28,0))</x:f>
        <x:v>0</x:v>
      </x:c>
      <x:c r="Y28" s="110" t="n">
        <x:f>IF(D28="Fixed",W28+ROUNDUP(W28*O28,0)+N28,IF(D28="Circulating",W28+P28+Q28+N28,X28*L28+N28))</x:f>
        <x:v>0</x:v>
      </x:c>
      <x:c r="Z28" s="110" t="n">
        <x:f>X28*M28+N28</x:f>
        <x:v>0</x:v>
      </x:c>
      <x:c r="AA28" s="110" t="n">
        <x:f>R28+S28-T28</x:f>
        <x:v>0</x:v>
      </x:c>
      <x:c r="AB28" s="111" t="n">
        <x:f>MAX(0,Y28-AA28)</x:f>
        <x:v>0</x:v>
      </x:c>
      <x:c r="AC28" s="112" t="n">
        <x:f>IF(AB28&lt;=0,0,MAX(V28,ROUNDUP(AB28/MAX(U28,1),0)*MAX(U28,1)))</x:f>
        <x:v>0</x:v>
      </x:c>
      <x:c r="AD28" s="113" t="n">
        <x:f>MAX(0,AC28-AB28)</x:f>
        <x:v>0</x:v>
      </x:c>
      <x:c r="AE28" s="84" t="str"/>
    </x:row>
    <x:row r="29" ht="28" customHeight="1">
      <x:c r="A29" s="85" t="str"/>
      <x:c r="B29" s="37" t="str"/>
      <x:c r="C29" s="37" t="str"/>
      <x:c r="D29" s="37" t="str"/>
      <x:c r="E29" s="37" t="str"/>
      <x:c r="F29" s="99" t="n">
        <x:v>0</x:v>
      </x:c>
      <x:c r="G29" s="99" t="n">
        <x:v>0</x:v>
      </x:c>
      <x:c r="H29" s="96" t="n">
        <x:v>0</x:v>
      </x:c>
      <x:c r="I29" s="99" t="n">
        <x:v>0</x:v>
      </x:c>
      <x:c r="J29" s="99" t="n">
        <x:v>0</x:v>
      </x:c>
      <x:c r="K29" s="37" t="str">
        <x:v>Room</x:v>
      </x:c>
      <x:c r="L29" s="99" t="n">
        <x:v>0</x:v>
      </x:c>
      <x:c r="M29" s="99" t="n">
        <x:v>0</x:v>
      </x:c>
      <x:c r="N29" s="99" t="n">
        <x:v>0</x:v>
      </x:c>
      <x:c r="O29" s="99" t="n">
        <x:v>0</x:v>
      </x:c>
      <x:c r="P29" s="99" t="n">
        <x:v>0</x:v>
      </x:c>
      <x:c r="Q29" s="99" t="n">
        <x:v>0</x:v>
      </x:c>
      <x:c r="R29" s="99" t="n">
        <x:v>0</x:v>
      </x:c>
      <x:c r="S29" s="99" t="n">
        <x:v>0</x:v>
      </x:c>
      <x:c r="T29" s="99" t="n">
        <x:v>0</x:v>
      </x:c>
      <x:c r="U29" s="99" t="n">
        <x:v>1</x:v>
      </x:c>
      <x:c r="V29" s="102" t="n">
        <x:v>0</x:v>
      </x:c>
      <x:c r="W29" s="109" t="n">
        <x:f>IF(OR(D29="Fixed",D29="Circulating"),F29*G29,0)</x:f>
        <x:v>0</x:v>
      </x:c>
      <x:c r="X29" s="110" t="n">
        <x:f>IF(D29="Occupancy",IF(K29="Guest",F29*H29*I29*G29,F29*H29*G29),IF(D29="Arrival",J29*G29,0))</x:f>
        <x:v>0</x:v>
      </x:c>
      <x:c r="Y29" s="110" t="n">
        <x:f>IF(D29="Fixed",W29+ROUNDUP(W29*O29,0)+N29,IF(D29="Circulating",W29+P29+Q29+N29,X29*L29+N29))</x:f>
        <x:v>0</x:v>
      </x:c>
      <x:c r="Z29" s="110" t="n">
        <x:f>X29*M29+N29</x:f>
        <x:v>0</x:v>
      </x:c>
      <x:c r="AA29" s="110" t="n">
        <x:f>R29+S29-T29</x:f>
        <x:v>0</x:v>
      </x:c>
      <x:c r="AB29" s="111" t="n">
        <x:f>MAX(0,Y29-AA29)</x:f>
        <x:v>0</x:v>
      </x:c>
      <x:c r="AC29" s="112" t="n">
        <x:f>IF(AB29&lt;=0,0,MAX(V29,ROUNDUP(AB29/MAX(U29,1),0)*MAX(U29,1)))</x:f>
        <x:v>0</x:v>
      </x:c>
      <x:c r="AD29" s="113" t="n">
        <x:f>MAX(0,AC29-AB29)</x:f>
        <x:v>0</x:v>
      </x:c>
      <x:c r="AE29" s="84" t="str"/>
    </x:row>
    <x:row r="30" ht="28" customHeight="1">
      <x:c r="A30" s="85" t="str"/>
      <x:c r="B30" s="37" t="str"/>
      <x:c r="C30" s="37" t="str"/>
      <x:c r="D30" s="37" t="str"/>
      <x:c r="E30" s="37" t="str"/>
      <x:c r="F30" s="99" t="n">
        <x:v>0</x:v>
      </x:c>
      <x:c r="G30" s="99" t="n">
        <x:v>0</x:v>
      </x:c>
      <x:c r="H30" s="96" t="n">
        <x:v>0</x:v>
      </x:c>
      <x:c r="I30" s="99" t="n">
        <x:v>0</x:v>
      </x:c>
      <x:c r="J30" s="99" t="n">
        <x:v>0</x:v>
      </x:c>
      <x:c r="K30" s="37" t="str">
        <x:v>Room</x:v>
      </x:c>
      <x:c r="L30" s="99" t="n">
        <x:v>0</x:v>
      </x:c>
      <x:c r="M30" s="99" t="n">
        <x:v>0</x:v>
      </x:c>
      <x:c r="N30" s="99" t="n">
        <x:v>0</x:v>
      </x:c>
      <x:c r="O30" s="99" t="n">
        <x:v>0</x:v>
      </x:c>
      <x:c r="P30" s="99" t="n">
        <x:v>0</x:v>
      </x:c>
      <x:c r="Q30" s="99" t="n">
        <x:v>0</x:v>
      </x:c>
      <x:c r="R30" s="99" t="n">
        <x:v>0</x:v>
      </x:c>
      <x:c r="S30" s="99" t="n">
        <x:v>0</x:v>
      </x:c>
      <x:c r="T30" s="99" t="n">
        <x:v>0</x:v>
      </x:c>
      <x:c r="U30" s="99" t="n">
        <x:v>1</x:v>
      </x:c>
      <x:c r="V30" s="102" t="n">
        <x:v>0</x:v>
      </x:c>
      <x:c r="W30" s="109" t="n">
        <x:f>IF(OR(D30="Fixed",D30="Circulating"),F30*G30,0)</x:f>
        <x:v>0</x:v>
      </x:c>
      <x:c r="X30" s="110" t="n">
        <x:f>IF(D30="Occupancy",IF(K30="Guest",F30*H30*I30*G30,F30*H30*G30),IF(D30="Arrival",J30*G30,0))</x:f>
        <x:v>0</x:v>
      </x:c>
      <x:c r="Y30" s="110" t="n">
        <x:f>IF(D30="Fixed",W30+ROUNDUP(W30*O30,0)+N30,IF(D30="Circulating",W30+P30+Q30+N30,X30*L30+N30))</x:f>
        <x:v>0</x:v>
      </x:c>
      <x:c r="Z30" s="110" t="n">
        <x:f>X30*M30+N30</x:f>
        <x:v>0</x:v>
      </x:c>
      <x:c r="AA30" s="110" t="n">
        <x:f>R30+S30-T30</x:f>
        <x:v>0</x:v>
      </x:c>
      <x:c r="AB30" s="111" t="n">
        <x:f>MAX(0,Y30-AA30)</x:f>
        <x:v>0</x:v>
      </x:c>
      <x:c r="AC30" s="112" t="n">
        <x:f>IF(AB30&lt;=0,0,MAX(V30,ROUNDUP(AB30/MAX(U30,1),0)*MAX(U30,1)))</x:f>
        <x:v>0</x:v>
      </x:c>
      <x:c r="AD30" s="113" t="n">
        <x:f>MAX(0,AC30-AB30)</x:f>
        <x:v>0</x:v>
      </x:c>
      <x:c r="AE30" s="84" t="str"/>
    </x:row>
    <x:row r="31" ht="28" customHeight="1">
      <x:c r="A31" s="85" t="str"/>
      <x:c r="B31" s="37" t="str"/>
      <x:c r="C31" s="37" t="str"/>
      <x:c r="D31" s="37" t="str"/>
      <x:c r="E31" s="37" t="str"/>
      <x:c r="F31" s="99" t="n">
        <x:v>0</x:v>
      </x:c>
      <x:c r="G31" s="99" t="n">
        <x:v>0</x:v>
      </x:c>
      <x:c r="H31" s="96" t="n">
        <x:v>0</x:v>
      </x:c>
      <x:c r="I31" s="99" t="n">
        <x:v>0</x:v>
      </x:c>
      <x:c r="J31" s="99" t="n">
        <x:v>0</x:v>
      </x:c>
      <x:c r="K31" s="37" t="str">
        <x:v>Room</x:v>
      </x:c>
      <x:c r="L31" s="99" t="n">
        <x:v>0</x:v>
      </x:c>
      <x:c r="M31" s="99" t="n">
        <x:v>0</x:v>
      </x:c>
      <x:c r="N31" s="99" t="n">
        <x:v>0</x:v>
      </x:c>
      <x:c r="O31" s="99" t="n">
        <x:v>0</x:v>
      </x:c>
      <x:c r="P31" s="99" t="n">
        <x:v>0</x:v>
      </x:c>
      <x:c r="Q31" s="99" t="n">
        <x:v>0</x:v>
      </x:c>
      <x:c r="R31" s="99" t="n">
        <x:v>0</x:v>
      </x:c>
      <x:c r="S31" s="99" t="n">
        <x:v>0</x:v>
      </x:c>
      <x:c r="T31" s="99" t="n">
        <x:v>0</x:v>
      </x:c>
      <x:c r="U31" s="99" t="n">
        <x:v>1</x:v>
      </x:c>
      <x:c r="V31" s="102" t="n">
        <x:v>0</x:v>
      </x:c>
      <x:c r="W31" s="109" t="n">
        <x:f>IF(OR(D31="Fixed",D31="Circulating"),F31*G31,0)</x:f>
        <x:v>0</x:v>
      </x:c>
      <x:c r="X31" s="110" t="n">
        <x:f>IF(D31="Occupancy",IF(K31="Guest",F31*H31*I31*G31,F31*H31*G31),IF(D31="Arrival",J31*G31,0))</x:f>
        <x:v>0</x:v>
      </x:c>
      <x:c r="Y31" s="110" t="n">
        <x:f>IF(D31="Fixed",W31+ROUNDUP(W31*O31,0)+N31,IF(D31="Circulating",W31+P31+Q31+N31,X31*L31+N31))</x:f>
        <x:v>0</x:v>
      </x:c>
      <x:c r="Z31" s="110" t="n">
        <x:f>X31*M31+N31</x:f>
        <x:v>0</x:v>
      </x:c>
      <x:c r="AA31" s="110" t="n">
        <x:f>R31+S31-T31</x:f>
        <x:v>0</x:v>
      </x:c>
      <x:c r="AB31" s="111" t="n">
        <x:f>MAX(0,Y31-AA31)</x:f>
        <x:v>0</x:v>
      </x:c>
      <x:c r="AC31" s="112" t="n">
        <x:f>IF(AB31&lt;=0,0,MAX(V31,ROUNDUP(AB31/MAX(U31,1),0)*MAX(U31,1)))</x:f>
        <x:v>0</x:v>
      </x:c>
      <x:c r="AD31" s="113" t="n">
        <x:f>MAX(0,AC31-AB31)</x:f>
        <x:v>0</x:v>
      </x:c>
      <x:c r="AE31" s="84" t="str"/>
    </x:row>
    <x:row r="32" ht="28" customHeight="1">
      <x:c r="A32" s="85" t="str"/>
      <x:c r="B32" s="37" t="str"/>
      <x:c r="C32" s="37" t="str"/>
      <x:c r="D32" s="37" t="str"/>
      <x:c r="E32" s="37" t="str"/>
      <x:c r="F32" s="99" t="n">
        <x:v>0</x:v>
      </x:c>
      <x:c r="G32" s="99" t="n">
        <x:v>0</x:v>
      </x:c>
      <x:c r="H32" s="96" t="n">
        <x:v>0</x:v>
      </x:c>
      <x:c r="I32" s="99" t="n">
        <x:v>0</x:v>
      </x:c>
      <x:c r="J32" s="99" t="n">
        <x:v>0</x:v>
      </x:c>
      <x:c r="K32" s="37" t="str">
        <x:v>Room</x:v>
      </x:c>
      <x:c r="L32" s="99" t="n">
        <x:v>0</x:v>
      </x:c>
      <x:c r="M32" s="99" t="n">
        <x:v>0</x:v>
      </x:c>
      <x:c r="N32" s="99" t="n">
        <x:v>0</x:v>
      </x:c>
      <x:c r="O32" s="99" t="n">
        <x:v>0</x:v>
      </x:c>
      <x:c r="P32" s="99" t="n">
        <x:v>0</x:v>
      </x:c>
      <x:c r="Q32" s="99" t="n">
        <x:v>0</x:v>
      </x:c>
      <x:c r="R32" s="99" t="n">
        <x:v>0</x:v>
      </x:c>
      <x:c r="S32" s="99" t="n">
        <x:v>0</x:v>
      </x:c>
      <x:c r="T32" s="99" t="n">
        <x:v>0</x:v>
      </x:c>
      <x:c r="U32" s="99" t="n">
        <x:v>1</x:v>
      </x:c>
      <x:c r="V32" s="102" t="n">
        <x:v>0</x:v>
      </x:c>
      <x:c r="W32" s="109" t="n">
        <x:f>IF(OR(D32="Fixed",D32="Circulating"),F32*G32,0)</x:f>
        <x:v>0</x:v>
      </x:c>
      <x:c r="X32" s="110" t="n">
        <x:f>IF(D32="Occupancy",IF(K32="Guest",F32*H32*I32*G32,F32*H32*G32),IF(D32="Arrival",J32*G32,0))</x:f>
        <x:v>0</x:v>
      </x:c>
      <x:c r="Y32" s="110" t="n">
        <x:f>IF(D32="Fixed",W32+ROUNDUP(W32*O32,0)+N32,IF(D32="Circulating",W32+P32+Q32+N32,X32*L32+N32))</x:f>
        <x:v>0</x:v>
      </x:c>
      <x:c r="Z32" s="110" t="n">
        <x:f>X32*M32+N32</x:f>
        <x:v>0</x:v>
      </x:c>
      <x:c r="AA32" s="110" t="n">
        <x:f>R32+S32-T32</x:f>
        <x:v>0</x:v>
      </x:c>
      <x:c r="AB32" s="111" t="n">
        <x:f>MAX(0,Y32-AA32)</x:f>
        <x:v>0</x:v>
      </x:c>
      <x:c r="AC32" s="112" t="n">
        <x:f>IF(AB32&lt;=0,0,MAX(V32,ROUNDUP(AB32/MAX(U32,1),0)*MAX(U32,1)))</x:f>
        <x:v>0</x:v>
      </x:c>
      <x:c r="AD32" s="113" t="n">
        <x:f>MAX(0,AC32-AB32)</x:f>
        <x:v>0</x:v>
      </x:c>
      <x:c r="AE32" s="84" t="str"/>
    </x:row>
    <x:row r="33" ht="28" customHeight="1">
      <x:c r="A33" s="85" t="str"/>
      <x:c r="B33" s="37" t="str"/>
      <x:c r="C33" s="37" t="str"/>
      <x:c r="D33" s="37" t="str"/>
      <x:c r="E33" s="37" t="str"/>
      <x:c r="F33" s="99" t="n">
        <x:v>0</x:v>
      </x:c>
      <x:c r="G33" s="99" t="n">
        <x:v>0</x:v>
      </x:c>
      <x:c r="H33" s="96" t="n">
        <x:v>0</x:v>
      </x:c>
      <x:c r="I33" s="99" t="n">
        <x:v>0</x:v>
      </x:c>
      <x:c r="J33" s="99" t="n">
        <x:v>0</x:v>
      </x:c>
      <x:c r="K33" s="37" t="str">
        <x:v>Room</x:v>
      </x:c>
      <x:c r="L33" s="99" t="n">
        <x:v>0</x:v>
      </x:c>
      <x:c r="M33" s="99" t="n">
        <x:v>0</x:v>
      </x:c>
      <x:c r="N33" s="99" t="n">
        <x:v>0</x:v>
      </x:c>
      <x:c r="O33" s="99" t="n">
        <x:v>0</x:v>
      </x:c>
      <x:c r="P33" s="99" t="n">
        <x:v>0</x:v>
      </x:c>
      <x:c r="Q33" s="99" t="n">
        <x:v>0</x:v>
      </x:c>
      <x:c r="R33" s="99" t="n">
        <x:v>0</x:v>
      </x:c>
      <x:c r="S33" s="99" t="n">
        <x:v>0</x:v>
      </x:c>
      <x:c r="T33" s="99" t="n">
        <x:v>0</x:v>
      </x:c>
      <x:c r="U33" s="99" t="n">
        <x:v>1</x:v>
      </x:c>
      <x:c r="V33" s="102" t="n">
        <x:v>0</x:v>
      </x:c>
      <x:c r="W33" s="109" t="n">
        <x:f>IF(OR(D33="Fixed",D33="Circulating"),F33*G33,0)</x:f>
        <x:v>0</x:v>
      </x:c>
      <x:c r="X33" s="110" t="n">
        <x:f>IF(D33="Occupancy",IF(K33="Guest",F33*H33*I33*G33,F33*H33*G33),IF(D33="Arrival",J33*G33,0))</x:f>
        <x:v>0</x:v>
      </x:c>
      <x:c r="Y33" s="110" t="n">
        <x:f>IF(D33="Fixed",W33+ROUNDUP(W33*O33,0)+N33,IF(D33="Circulating",W33+P33+Q33+N33,X33*L33+N33))</x:f>
        <x:v>0</x:v>
      </x:c>
      <x:c r="Z33" s="110" t="n">
        <x:f>X33*M33+N33</x:f>
        <x:v>0</x:v>
      </x:c>
      <x:c r="AA33" s="110" t="n">
        <x:f>R33+S33-T33</x:f>
        <x:v>0</x:v>
      </x:c>
      <x:c r="AB33" s="111" t="n">
        <x:f>MAX(0,Y33-AA33)</x:f>
        <x:v>0</x:v>
      </x:c>
      <x:c r="AC33" s="112" t="n">
        <x:f>IF(AB33&lt;=0,0,MAX(V33,ROUNDUP(AB33/MAX(U33,1),0)*MAX(U33,1)))</x:f>
        <x:v>0</x:v>
      </x:c>
      <x:c r="AD33" s="113" t="n">
        <x:f>MAX(0,AC33-AB33)</x:f>
        <x:v>0</x:v>
      </x:c>
      <x:c r="AE33" s="84" t="str"/>
    </x:row>
    <x:row r="34" ht="28" customHeight="1">
      <x:c r="A34" s="86" t="str"/>
      <x:c r="B34" s="87" t="str"/>
      <x:c r="C34" s="87" t="str"/>
      <x:c r="D34" s="87" t="str"/>
      <x:c r="E34" s="87" t="str"/>
      <x:c r="F34" s="100" t="n">
        <x:v>0</x:v>
      </x:c>
      <x:c r="G34" s="100" t="n">
        <x:v>0</x:v>
      </x:c>
      <x:c r="H34" s="97" t="n">
        <x:v>0</x:v>
      </x:c>
      <x:c r="I34" s="100" t="n">
        <x:v>0</x:v>
      </x:c>
      <x:c r="J34" s="100" t="n">
        <x:v>0</x:v>
      </x:c>
      <x:c r="K34" s="87" t="str">
        <x:v>Room</x:v>
      </x:c>
      <x:c r="L34" s="100" t="n">
        <x:v>0</x:v>
      </x:c>
      <x:c r="M34" s="100" t="n">
        <x:v>0</x:v>
      </x:c>
      <x:c r="N34" s="100" t="n">
        <x:v>0</x:v>
      </x:c>
      <x:c r="O34" s="100" t="n">
        <x:v>0</x:v>
      </x:c>
      <x:c r="P34" s="100" t="n">
        <x:v>0</x:v>
      </x:c>
      <x:c r="Q34" s="100" t="n">
        <x:v>0</x:v>
      </x:c>
      <x:c r="R34" s="100" t="n">
        <x:v>0</x:v>
      </x:c>
      <x:c r="S34" s="100" t="n">
        <x:v>0</x:v>
      </x:c>
      <x:c r="T34" s="100" t="n">
        <x:v>0</x:v>
      </x:c>
      <x:c r="U34" s="100" t="n">
        <x:v>1</x:v>
      </x:c>
      <x:c r="V34" s="103" t="n">
        <x:v>0</x:v>
      </x:c>
      <x:c r="W34" s="114" t="n">
        <x:f>IF(OR(D34="Fixed",D34="Circulating"),F34*G34,0)</x:f>
        <x:v>0</x:v>
      </x:c>
      <x:c r="X34" s="115" t="n">
        <x:f>IF(D34="Occupancy",IF(K34="Guest",F34*H34*I34*G34,F34*H34*G34),IF(D34="Arrival",J34*G34,0))</x:f>
        <x:v>0</x:v>
      </x:c>
      <x:c r="Y34" s="115" t="n">
        <x:f>IF(D34="Fixed",W34+ROUNDUP(W34*O34,0)+N34,IF(D34="Circulating",W34+P34+Q34+N34,X34*L34+N34))</x:f>
        <x:v>0</x:v>
      </x:c>
      <x:c r="Z34" s="115" t="n">
        <x:f>X34*M34+N34</x:f>
        <x:v>0</x:v>
      </x:c>
      <x:c r="AA34" s="115" t="n">
        <x:f>R34+S34-T34</x:f>
        <x:v>0</x:v>
      </x:c>
      <x:c r="AB34" s="116" t="n">
        <x:f>MAX(0,Y34-AA34)</x:f>
        <x:v>0</x:v>
      </x:c>
      <x:c r="AC34" s="117" t="n">
        <x:f>IF(AB34&lt;=0,0,MAX(V34,ROUNDUP(AB34/MAX(U34,1),0)*MAX(U34,1)))</x:f>
        <x:v>0</x:v>
      </x:c>
      <x:c r="AD34" s="118" t="n">
        <x:f>MAX(0,AC34-AB34)</x:f>
        <x:v>0</x:v>
      </x:c>
      <x:c r="AE34" s="94" t="str"/>
    </x:row>
  </x:sheetData>
  <x:mergeCells>
    <x:mergeCell ref="A1:AE1"/>
    <x:mergeCell ref="A2:AE2"/>
  </x:mergeCells>
  <x:dataValidations count="3">
    <x:dataValidation type="list" sqref="D5:D34">
      <x:formula1>"Fixed,Occupancy,Arrival,Circulating"</x:formula1>
    </x:dataValidation>
    <x:dataValidation type="list" sqref="K5:K34">
      <x:formula1>"Room,Guest,Arrival"</x:formula1>
    </x:dataValidation>
    <x:dataValidation type="decimal" operator="between" sqref="H5:H34">
      <x:formula1>0</x:formula1>
      <x:formula2>1</x:formula2>
    </x:dataValidation>
  </x:dataValidations>
  <x:pageMargins left="0.7" right="0.7" top="0.75" bottom="0.75" header="0.3" footer="0.3"/>
  <x:tableParts count="1">
    <x:tablePart xmlns:r="http://schemas.openxmlformats.org/officeDocument/2006/relationships" r:id="R106791394e4a416c"/>
  </x:tableParts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30" hidden="0" customWidth="1"/>
    <x:col min="3" max="3" width="25" hidden="0" customWidth="1"/>
    <x:col min="4" max="4" width="32" hidden="0" customWidth="1"/>
    <x:col min="5" max="5" width="28" hidden="0" customWidth="1"/>
    <x:col min="6" max="6" width="32" hidden="0" customWidth="1"/>
  </x:cols>
  <x:sheetData>
    <x:row r="1" ht="34" customHeight="1">
      <x:c r="A1" s="120" t="str">
        <x:v>Method Guide and Formula Definitions</x:v>
      </x:c>
      <x:c r="B1" s="120"/>
      <x:c r="C1" s="120"/>
      <x:c r="D1" s="120"/>
      <x:c r="E1" s="120"/>
      <x:c r="F1" s="120"/>
    </x:row>
    <x:row r="3">
      <x:c r="A3" s="125" t="str">
        <x:v>Planning Method</x:v>
      </x:c>
      <x:c r="B3" s="125" t="str">
        <x:v>Use When</x:v>
      </x:c>
      <x:c r="C3" s="125" t="str">
        <x:v>Primary Driver</x:v>
      </x:c>
      <x:c r="D3" s="125" t="str">
        <x:v>Target Capacity Logic</x:v>
      </x:c>
      <x:c r="E3" s="125" t="str">
        <x:v>Typical Examples</x:v>
      </x:c>
      <x:c r="F3" s="125" t="str">
        <x:v>Key Caution</x:v>
      </x:c>
    </x:row>
    <x:row r="4" ht="42" customHeight="1">
      <x:c r="A4" s="131" t="str">
        <x:v>Fixed</x:v>
      </x:c>
      <x:c r="B4" s="129" t="str">
        <x:v>Item remains assigned to a room</x:v>
      </x:c>
      <x:c r="C4" s="129" t="str">
        <x:v>Rooms by type × units per room</x:v>
      </x:c>
      <x:c r="D4" s="129" t="str">
        <x:v>Installed requirement + spares + line-specific reserve</x:v>
      </x:c>
      <x:c r="E4" s="129" t="str">
        <x:v>Hangers, luggage racks, hair dryers</x:v>
      </x:c>
      <x:c r="F4" s="129" t="str">
        <x:v>Do not use occupancy to reduce items required in sellable rooms</x:v>
      </x:c>
    </x:row>
    <x:row r="5" ht="42" customHeight="1">
      <x:c r="A5" s="131" t="str">
        <x:v>Occupancy</x:v>
      </x:c>
      <x:c r="B5" s="129" t="str">
        <x:v>Item is consumed by room-night or guest-night</x:v>
      </x:c>
      <x:c r="C5" s="129" t="str">
        <x:v>Occupied rooms or guests × issue rate</x:v>
      </x:c>
      <x:c r="D5" s="129" t="str">
        <x:v>Daily demand × coverage days + safety stock</x:v>
      </x:c>
      <x:c r="E5" s="129" t="str">
        <x:v>Amenities, bottled water, tissue</x:v>
      </x:c>
      <x:c r="F5" s="129" t="str">
        <x:v>Use the real service and replacement policy</x:v>
      </x:c>
    </x:row>
    <x:row r="6" ht="42" customHeight="1">
      <x:c r="A6" s="131" t="str">
        <x:v>Arrival</x:v>
      </x:c>
      <x:c r="B6" s="129" t="str">
        <x:v>Item is issued once per arrival or room turn</x:v>
      </x:c>
      <x:c r="C6" s="129" t="str">
        <x:v>Forecast arrivals × units per arrival</x:v>
      </x:c>
      <x:c r="D6" s="129" t="str">
        <x:v>Daily arrivals demand × coverage days + safety stock</x:v>
      </x:c>
      <x:c r="E6" s="129" t="str">
        <x:v>Welcome kits, selected laundry bags</x:v>
      </x:c>
      <x:c r="F6" s="129" t="str">
        <x:v>Average length of stay affects arrivals even when occupancy is stable</x:v>
      </x:c>
    </x:row>
    <x:row r="7" ht="42" customHeight="1">
      <x:c r="A7" s="131" t="str">
        <x:v>Circulating</x:v>
      </x:c>
      <x:c r="B7" s="129" t="str">
        <x:v>Reusable item moves through rooms, processing, and ready stock</x:v>
      </x:c>
      <x:c r="C7" s="129" t="str">
        <x:v>Simultaneous units in each stage</x:v>
      </x:c>
      <x:c r="D7" s="129" t="str">
        <x:v>In-room + processing + ready backup + reserve</x:v>
      </x:c>
      <x:c r="E7" s="129" t="str">
        <x:v>Robes, reusable containers, trays</x:v>
      </x:c>
      <x:c r="F7" s="129" t="str">
        <x:v>Do not double-count stock that is already included in another stage</x:v>
      </x:c>
    </x:row>
    <x:row r="8" ht="42" customHeight="1"/>
    <x:row r="9" ht="42" customHeight="1">
      <x:c r="A9" s="132" t="str">
        <x:v>Core formulas</x:v>
      </x:c>
      <x:c r="B9" s="132"/>
      <x:c r="C9" s="132"/>
      <x:c r="D9" s="132"/>
      <x:c r="E9" s="132"/>
      <x:c r="F9" s="132"/>
    </x:row>
    <x:row r="10" ht="42" customHeight="1">
      <x:c r="A10" s="154" t="str">
        <x:v>Base / installed requirement</x:v>
      </x:c>
      <x:c r="B10" s="155" t="str">
        <x:v>Rooms or units in service × units per room/event</x:v>
      </x:c>
      <x:c r="C10" s="155" t="str"/>
      <x:c r="D10" s="155" t="str"/>
      <x:c r="E10" s="155" t="str"/>
      <x:c r="F10" s="156" t="str"/>
    </x:row>
    <x:row r="11" ht="42" customHeight="1">
      <x:c r="A11" s="157" t="str">
        <x:v>Daily occupancy demand</x:v>
      </x:c>
      <x:c r="B11" s="158" t="str">
        <x:v>Forecast occupied rooms × issue rate, or forecast guests × issue rate</x:v>
      </x:c>
      <x:c r="C11" s="158" t="str"/>
      <x:c r="D11" s="158" t="str"/>
      <x:c r="E11" s="158" t="str"/>
      <x:c r="F11" s="159" t="str"/>
    </x:row>
    <x:row r="12" ht="42" customHeight="1">
      <x:c r="A12" s="157" t="str">
        <x:v>Target capacity</x:v>
      </x:c>
      <x:c r="B12" s="158" t="str">
        <x:v>Method-specific operating requirement including safety stock or spares</x:v>
      </x:c>
      <x:c r="C12" s="158" t="str"/>
      <x:c r="D12" s="158" t="str"/>
      <x:c r="E12" s="158" t="str"/>
      <x:c r="F12" s="159" t="str"/>
    </x:row>
    <x:row r="13" ht="42" customHeight="1">
      <x:c r="A13" s="157" t="str">
        <x:v>Reorder point</x:v>
      </x:c>
      <x:c r="B13" s="158" t="str">
        <x:v>Expected demand during lead time + safety stock</x:v>
      </x:c>
      <x:c r="C13" s="158" t="str"/>
      <x:c r="D13" s="158" t="str"/>
      <x:c r="E13" s="158" t="str"/>
      <x:c r="F13" s="159" t="str"/>
    </x:row>
    <x:row r="14" ht="42" customHeight="1">
      <x:c r="A14" s="157" t="str">
        <x:v>Inventory position</x:v>
      </x:c>
      <x:c r="B14" s="158" t="str">
        <x:v>Usable on hand + confirmed on order − allocated/unavailable</x:v>
      </x:c>
      <x:c r="C14" s="158" t="str"/>
      <x:c r="D14" s="158" t="str"/>
      <x:c r="E14" s="158" t="str"/>
      <x:c r="F14" s="159" t="str"/>
    </x:row>
    <x:row r="15" ht="42" customHeight="1">
      <x:c r="A15" s="160" t="str">
        <x:v>Suggested order quantity</x:v>
      </x:c>
      <x:c r="B15" s="161" t="str">
        <x:v>Net requirement rounded to valid pack size and minimum order quantity</x:v>
      </x:c>
      <x:c r="C15" s="161" t="str"/>
      <x:c r="D15" s="161" t="str"/>
      <x:c r="E15" s="161" t="str"/>
      <x:c r="F15" s="162" t="str"/>
    </x:row>
    <x:row r="17" ht="42" customHeight="1">
      <x:c r="A17" s="166" t="str">
        <x:v>Important: Example values are illustrative. Replace them with approved property assumptions, actual inventory, supplier terms, and measured lead times before making a purchase decision.</x:v>
      </x:c>
      <x:c r="B17" s="166"/>
      <x:c r="C17" s="166"/>
      <x:c r="D17" s="166"/>
      <x:c r="E17" s="166"/>
      <x:c r="F17" s="166"/>
    </x:row>
  </x:sheetData>
  <x:mergeCells>
    <x:mergeCell ref="A1:F1"/>
    <x:mergeCell ref="A9:F9"/>
    <x:mergeCell ref="B10:F10"/>
    <x:mergeCell ref="B11:F11"/>
    <x:mergeCell ref="B12:F12"/>
    <x:mergeCell ref="B13:F13"/>
    <x:mergeCell ref="B14:F14"/>
    <x:mergeCell ref="B15:F15"/>
    <x:mergeCell ref="A17:F17"/>
  </x:mergeCells>
  <x:pageMargins left="0.7" right="0.7" top="0.75" bottom="0.75" header="0.3" footer="0.3"/>
</x:worksheet>
</file>